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Документ!$8:$8</definedName>
  </definedNames>
  <calcPr calcId="125725"/>
</workbook>
</file>

<file path=xl/calcChain.xml><?xml version="1.0" encoding="utf-8"?>
<calcChain xmlns="http://schemas.openxmlformats.org/spreadsheetml/2006/main">
  <c r="D30" i="2"/>
  <c r="D26"/>
  <c r="E30"/>
  <c r="E17"/>
  <c r="D17"/>
  <c r="E22"/>
  <c r="E20" s="1"/>
  <c r="E19" s="1"/>
  <c r="E21"/>
  <c r="F32"/>
  <c r="E32"/>
  <c r="D32"/>
  <c r="F33"/>
  <c r="E33"/>
  <c r="D33"/>
  <c r="F29"/>
  <c r="F28" s="1"/>
  <c r="F27" s="1"/>
  <c r="E29"/>
  <c r="E28" s="1"/>
  <c r="E27" s="1"/>
  <c r="F11"/>
  <c r="E11"/>
  <c r="F10"/>
  <c r="E10"/>
  <c r="F9"/>
  <c r="E9"/>
  <c r="D10"/>
  <c r="D9" s="1"/>
  <c r="D11"/>
  <c r="F16"/>
  <c r="E16"/>
  <c r="E15" s="1"/>
  <c r="F15"/>
  <c r="D16"/>
  <c r="D15" s="1"/>
  <c r="F20"/>
  <c r="F19" s="1"/>
  <c r="D20"/>
  <c r="D19" s="1"/>
  <c r="F25"/>
  <c r="E25"/>
  <c r="F24"/>
  <c r="E24"/>
  <c r="D24"/>
  <c r="D25"/>
  <c r="D29"/>
  <c r="D28" s="1"/>
  <c r="D27" s="1"/>
  <c r="F36"/>
  <c r="E36"/>
  <c r="F35"/>
  <c r="E35"/>
  <c r="F34"/>
  <c r="E34"/>
  <c r="D35"/>
  <c r="D34" s="1"/>
  <c r="D36"/>
  <c r="F14" l="1"/>
  <c r="F38"/>
  <c r="E14"/>
  <c r="E38" s="1"/>
  <c r="D14"/>
  <c r="D38" s="1"/>
</calcChain>
</file>

<file path=xl/sharedStrings.xml><?xml version="1.0" encoding="utf-8"?>
<sst xmlns="http://schemas.openxmlformats.org/spreadsheetml/2006/main" count="69" uniqueCount="54">
  <si>
    <t xml:space="preserve">    Управление жилищно-коммунального хозяйства администрации округа Муром</t>
  </si>
  <si>
    <t>732</t>
  </si>
  <si>
    <t xml:space="preserve">      Строительство и реконструкция (модернизация) объектов питьевого водоснабжения</t>
  </si>
  <si>
    <t>011F552430</t>
  </si>
  <si>
    <t xml:space="preserve">    Комитет по физической культуре и спорту администрации округа Муром</t>
  </si>
  <si>
    <t>767</t>
  </si>
  <si>
    <t xml:space="preserve">      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</si>
  <si>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031P550810</t>
  </si>
  <si>
    <t xml:space="preserve">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</si>
  <si>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031P55229S</t>
  </si>
  <si>
    <t xml:space="preserve">      Реализация программ спортивной подготовки в соответствии с требованиями федеральных стандартов спортивной подготовки</t>
  </si>
  <si>
    <t>031P57170S</t>
  </si>
  <si>
    <t xml:space="preserve">      Содержание объектов спортивной инфраструктуры муниципальной собственности для занятий физической культурой и спортом</t>
  </si>
  <si>
    <t>031P57200S</t>
  </si>
  <si>
    <t xml:space="preserve">    Управление образования администрации округа Муром</t>
  </si>
  <si>
    <t>773</t>
  </si>
  <si>
    <t>061R37136S</t>
  </si>
  <si>
    <t xml:space="preserve">    Управление жилищной политики администрации округа Муром</t>
  </si>
  <si>
    <t>733</t>
  </si>
  <si>
    <t xml:space="preserve">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</si>
  <si>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071F367483</t>
  </si>
  <si>
    <t xml:space="preserve">      Обеспечение устойчивого сокращения непригодного для проживания жилищного фонда</t>
  </si>
  <si>
    <t>071F367484</t>
  </si>
  <si>
    <t>071F36748S</t>
  </si>
  <si>
    <t xml:space="preserve">      Реализация программ формирования современной городской среды</t>
  </si>
  <si>
    <t>151F255550</t>
  </si>
  <si>
    <t>151F25555D</t>
  </si>
  <si>
    <t xml:space="preserve">Всего расходов:   </t>
  </si>
  <si>
    <t>Наименование показателя</t>
  </si>
  <si>
    <t>ГРБС</t>
  </si>
  <si>
    <t>Целевая статья</t>
  </si>
  <si>
    <t>2023 год</t>
  </si>
  <si>
    <t>2024 год</t>
  </si>
  <si>
    <t>тыс. рублей</t>
  </si>
  <si>
    <t>По национальному проекту "Жилье и городская среда" (F)</t>
  </si>
  <si>
    <t xml:space="preserve">  Региональный проект "Формирование комфортной городской среды" (F2)</t>
  </si>
  <si>
    <t xml:space="preserve">  Региональный проект "Обеспечение устойчивого сокращения непригодного для проживания жилищного фонда" (F3)</t>
  </si>
  <si>
    <t xml:space="preserve">  Региональный проект "Чистая вода" (F5)</t>
  </si>
  <si>
    <t>По национальному проекту "Демография" (P)</t>
  </si>
  <si>
    <t xml:space="preserve">  Региональный проект "Спорт-норма жизни " (P5)</t>
  </si>
  <si>
    <t xml:space="preserve">  Региональный проект "Безопасность дорожного движения" (R3)</t>
  </si>
  <si>
    <t>к Решению Совета народных депутатов</t>
  </si>
  <si>
    <t>По национальному проекту "Безопасные качественные дороги" (R)</t>
  </si>
  <si>
    <t>Распределение бюджетных ассигнований на реализацию региональных проектов, направленных на достижение результатов реализации федеральных проектов, в соответствии с Указом Президента Российской Федерации от 07.05.2018 № 204 "О национальных целях и стратегических задачах развития Российской Федерации на период до 2024 года", Указом Президента Российской Федерации от 21.07.2020 № 474 "О национальных целях развития Российской Федерации на период до 2030 года" на 2023 год и плановый период 2024 и 2025 годов</t>
  </si>
  <si>
    <t>2025 год</t>
  </si>
  <si>
    <t>По национальному проекту "Культура" (А)</t>
  </si>
  <si>
    <t xml:space="preserve">  Региональный проект "Культурная среда" (А1)</t>
  </si>
  <si>
    <t xml:space="preserve">    Управление культуры администрации округа Муром</t>
  </si>
  <si>
    <t xml:space="preserve">          Развитие сети учреждений культурно-досугового типа</t>
  </si>
  <si>
    <t>758</t>
  </si>
  <si>
    <t>091A155130</t>
  </si>
  <si>
    <t>Приложение № 8</t>
  </si>
  <si>
    <t xml:space="preserve">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</si>
  <si>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>от 17.03.2023  №  500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</si>
</sst>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3">
    <xf numFmtId="0" fontId="0" fillId="0" borderId="0" xfId="0"/>
    <xf numFmtId="0" fontId="9" fillId="0" borderId="2" xfId="5" applyNumberFormat="1" applyFont="1" applyFill="1" applyProtection="1">
      <alignment vertical="top" wrapText="1"/>
    </xf>
    <xf numFmtId="1" fontId="9" fillId="0" borderId="2" xfId="6" applyNumberFormat="1" applyFont="1" applyFill="1" applyProtection="1">
      <alignment horizontal="center" vertical="top" shrinkToFit="1"/>
    </xf>
    <xf numFmtId="0" fontId="7" fillId="0" borderId="1" xfId="2" applyNumberFormat="1" applyFont="1" applyFill="1" applyAlignment="1" applyProtection="1">
      <alignment horizontal="center" vertical="center"/>
    </xf>
    <xf numFmtId="0" fontId="8" fillId="0" borderId="2" xfId="4" applyNumberFormat="1" applyFont="1" applyFill="1" applyProtection="1">
      <alignment horizontal="center" vertical="center" wrapText="1"/>
    </xf>
    <xf numFmtId="49" fontId="9" fillId="0" borderId="2" xfId="5" applyNumberFormat="1" applyFont="1" applyFill="1" applyProtection="1">
      <alignment vertical="top" wrapText="1"/>
    </xf>
    <xf numFmtId="0" fontId="10" fillId="0" borderId="1" xfId="0" applyFont="1" applyBorder="1" applyAlignment="1" applyProtection="1">
      <alignment horizontal="right"/>
      <protection locked="0"/>
    </xf>
    <xf numFmtId="0" fontId="8" fillId="0" borderId="6" xfId="5" applyNumberFormat="1" applyFont="1" applyFill="1" applyBorder="1" applyProtection="1">
      <alignment vertical="top" wrapText="1"/>
    </xf>
    <xf numFmtId="1" fontId="8" fillId="0" borderId="6" xfId="6" applyNumberFormat="1" applyFont="1" applyFill="1" applyBorder="1" applyProtection="1">
      <alignment horizontal="center" vertical="top" shrinkToFit="1"/>
    </xf>
    <xf numFmtId="0" fontId="9" fillId="0" borderId="4" xfId="9" applyNumberFormat="1" applyFont="1" applyFill="1" applyBorder="1" applyAlignment="1" applyProtection="1">
      <alignment vertical="center"/>
    </xf>
    <xf numFmtId="0" fontId="9" fillId="0" borderId="4" xfId="9" applyFont="1" applyFill="1" applyBorder="1" applyAlignment="1">
      <alignment vertical="center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9" fillId="0" borderId="1" xfId="1" applyNumberFormat="1" applyFont="1" applyAlignment="1" applyProtection="1">
      <alignment horizontal="center" wrapText="1"/>
    </xf>
    <xf numFmtId="0" fontId="7" fillId="0" borderId="1" xfId="2" applyNumberFormat="1" applyFont="1" applyProtection="1"/>
    <xf numFmtId="164" fontId="11" fillId="0" borderId="0" xfId="0" applyNumberFormat="1" applyFont="1" applyProtection="1">
      <protection locked="0"/>
    </xf>
    <xf numFmtId="0" fontId="9" fillId="0" borderId="2" xfId="4" applyNumberFormat="1" applyFont="1" applyFill="1" applyAlignment="1" applyProtection="1">
      <alignment vertical="top" wrapText="1"/>
    </xf>
    <xf numFmtId="0" fontId="9" fillId="0" borderId="2" xfId="4" applyNumberFormat="1" applyFont="1" applyFill="1" applyProtection="1">
      <alignment horizontal="center" vertical="center" wrapText="1"/>
    </xf>
    <xf numFmtId="0" fontId="8" fillId="0" borderId="2" xfId="5" applyNumberFormat="1" applyFont="1" applyFill="1" applyProtection="1">
      <alignment vertical="top" wrapText="1"/>
    </xf>
    <xf numFmtId="1" fontId="8" fillId="0" borderId="2" xfId="6" applyNumberFormat="1" applyFont="1" applyFill="1" applyProtection="1">
      <alignment horizontal="center" vertical="top" shrinkToFit="1"/>
    </xf>
    <xf numFmtId="0" fontId="7" fillId="0" borderId="1" xfId="2" applyNumberFormat="1" applyFont="1" applyFill="1" applyProtection="1"/>
    <xf numFmtId="164" fontId="9" fillId="0" borderId="2" xfId="7" applyNumberFormat="1" applyFont="1" applyFill="1" applyProtection="1">
      <alignment horizontal="right" vertical="top" shrinkToFit="1"/>
    </xf>
    <xf numFmtId="164" fontId="8" fillId="0" borderId="2" xfId="7" applyNumberFormat="1" applyFont="1" applyFill="1" applyProtection="1">
      <alignment horizontal="right" vertical="top" shrinkToFit="1"/>
    </xf>
    <xf numFmtId="164" fontId="9" fillId="0" borderId="5" xfId="7" applyNumberFormat="1" applyFont="1" applyFill="1" applyBorder="1" applyProtection="1">
      <alignment horizontal="right" vertical="top" shrinkToFit="1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  <xf numFmtId="0" fontId="7" fillId="0" borderId="1" xfId="12" applyNumberFormat="1" applyFont="1" applyProtection="1">
      <alignment horizontal="left" wrapText="1"/>
    </xf>
    <xf numFmtId="0" fontId="7" fillId="0" borderId="1" xfId="12" applyFont="1">
      <alignment horizontal="left" wrapText="1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1" xfId="1" applyNumberFormat="1" applyFont="1" applyAlignment="1" applyProtection="1">
      <alignment horizontal="center" wrapText="1"/>
    </xf>
    <xf numFmtId="0" fontId="9" fillId="0" borderId="1" xfId="1" applyNumberFormat="1" applyFont="1" applyProtection="1">
      <alignment horizontal="center"/>
    </xf>
    <xf numFmtId="0" fontId="9" fillId="0" borderId="1" xfId="1" applyFont="1">
      <alignment horizontal="center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showGridLines="0" tabSelected="1" zoomScale="90" zoomScaleNormal="90" zoomScaleSheetLayoutView="100" workbookViewId="0">
      <pane ySplit="8" topLeftCell="A9" activePane="bottomLeft" state="frozen"/>
      <selection pane="bottomLeft" sqref="A1:F38"/>
    </sheetView>
  </sheetViews>
  <sheetFormatPr defaultColWidth="8.85546875" defaultRowHeight="15" outlineLevelRow="2"/>
  <cols>
    <col min="1" max="1" width="38.85546875" style="13" customWidth="1"/>
    <col min="2" max="2" width="7.42578125" style="13" customWidth="1"/>
    <col min="3" max="3" width="10.42578125" style="13" customWidth="1"/>
    <col min="4" max="4" width="14.85546875" style="13" customWidth="1"/>
    <col min="5" max="5" width="19.140625" style="13" customWidth="1"/>
    <col min="6" max="6" width="16.7109375" style="13" customWidth="1"/>
    <col min="7" max="7" width="20.85546875" style="13" customWidth="1"/>
    <col min="8" max="16384" width="8.85546875" style="13"/>
  </cols>
  <sheetData>
    <row r="1" spans="1:7">
      <c r="A1" s="11"/>
      <c r="B1" s="11"/>
      <c r="C1" s="12"/>
      <c r="D1" s="12"/>
      <c r="E1" s="29" t="s">
        <v>51</v>
      </c>
      <c r="F1" s="29"/>
    </row>
    <row r="2" spans="1:7">
      <c r="A2" s="11"/>
      <c r="B2" s="11"/>
      <c r="C2" s="29" t="s">
        <v>41</v>
      </c>
      <c r="D2" s="29"/>
      <c r="E2" s="29"/>
      <c r="F2" s="29"/>
    </row>
    <row r="3" spans="1:7">
      <c r="A3" s="11"/>
      <c r="B3" s="11"/>
      <c r="C3" s="6"/>
      <c r="D3" s="29" t="s">
        <v>53</v>
      </c>
      <c r="E3" s="29"/>
      <c r="F3" s="29"/>
    </row>
    <row r="4" spans="1:7" ht="138" customHeight="1">
      <c r="A4" s="30" t="s">
        <v>43</v>
      </c>
      <c r="B4" s="30"/>
      <c r="C4" s="30"/>
      <c r="D4" s="30"/>
      <c r="E4" s="30"/>
      <c r="F4" s="30"/>
    </row>
    <row r="5" spans="1:7" ht="12.75" customHeight="1">
      <c r="A5" s="14"/>
      <c r="B5" s="14"/>
      <c r="C5" s="14"/>
      <c r="D5" s="14"/>
      <c r="E5" s="14"/>
      <c r="F5" s="14"/>
    </row>
    <row r="6" spans="1:7" ht="15.75" customHeight="1">
      <c r="A6" s="31"/>
      <c r="B6" s="32"/>
      <c r="C6" s="32"/>
      <c r="D6" s="32"/>
      <c r="E6" s="32"/>
      <c r="F6" s="15"/>
    </row>
    <row r="7" spans="1:7" ht="12" customHeight="1">
      <c r="A7" s="25"/>
      <c r="B7" s="26"/>
      <c r="C7" s="26"/>
      <c r="D7" s="26"/>
      <c r="E7" s="26"/>
      <c r="F7" s="3" t="s">
        <v>33</v>
      </c>
    </row>
    <row r="8" spans="1:7" ht="41.25" customHeight="1">
      <c r="A8" s="4" t="s">
        <v>28</v>
      </c>
      <c r="B8" s="4" t="s">
        <v>29</v>
      </c>
      <c r="C8" s="4" t="s">
        <v>30</v>
      </c>
      <c r="D8" s="4" t="s">
        <v>31</v>
      </c>
      <c r="E8" s="4" t="s">
        <v>32</v>
      </c>
      <c r="F8" s="4" t="s">
        <v>44</v>
      </c>
    </row>
    <row r="9" spans="1:7" ht="34.5" customHeight="1">
      <c r="A9" s="17" t="s">
        <v>45</v>
      </c>
      <c r="B9" s="18"/>
      <c r="C9" s="18"/>
      <c r="D9" s="22">
        <f>D10</f>
        <v>0</v>
      </c>
      <c r="E9" s="22">
        <f t="shared" ref="E9:F10" si="0">E10</f>
        <v>4247.6000000000004</v>
      </c>
      <c r="F9" s="22">
        <f t="shared" si="0"/>
        <v>0</v>
      </c>
      <c r="G9" s="16"/>
    </row>
    <row r="10" spans="1:7" ht="31.5">
      <c r="A10" s="1" t="s">
        <v>46</v>
      </c>
      <c r="B10" s="2"/>
      <c r="C10" s="2"/>
      <c r="D10" s="22">
        <f>D11</f>
        <v>0</v>
      </c>
      <c r="E10" s="22">
        <f t="shared" si="0"/>
        <v>4247.6000000000004</v>
      </c>
      <c r="F10" s="22">
        <f t="shared" si="0"/>
        <v>0</v>
      </c>
    </row>
    <row r="11" spans="1:7" ht="31.5" outlineLevel="1">
      <c r="A11" s="1" t="s">
        <v>47</v>
      </c>
      <c r="B11" s="2">
        <v>758</v>
      </c>
      <c r="C11" s="2"/>
      <c r="D11" s="22">
        <f>D12+D13</f>
        <v>0</v>
      </c>
      <c r="E11" s="22">
        <f t="shared" ref="E11:F11" si="1">E12+E13</f>
        <v>4247.6000000000004</v>
      </c>
      <c r="F11" s="22">
        <f t="shared" si="1"/>
        <v>0</v>
      </c>
    </row>
    <row r="12" spans="1:7" ht="31.5" outlineLevel="2">
      <c r="A12" s="19" t="s">
        <v>48</v>
      </c>
      <c r="B12" s="20" t="s">
        <v>49</v>
      </c>
      <c r="C12" s="20" t="s">
        <v>50</v>
      </c>
      <c r="D12" s="23">
        <v>0</v>
      </c>
      <c r="E12" s="23">
        <v>4247.6000000000004</v>
      </c>
      <c r="F12" s="23">
        <v>0</v>
      </c>
      <c r="G12" s="16"/>
    </row>
    <row r="13" spans="1:7" ht="15.75" hidden="1" outlineLevel="2">
      <c r="A13" s="19"/>
      <c r="B13" s="20"/>
      <c r="C13" s="20"/>
      <c r="D13" s="23">
        <v>0</v>
      </c>
      <c r="E13" s="23">
        <v>0</v>
      </c>
      <c r="F13" s="23">
        <v>0</v>
      </c>
    </row>
    <row r="14" spans="1:7" ht="31.5" outlineLevel="2">
      <c r="A14" s="1" t="s">
        <v>34</v>
      </c>
      <c r="B14" s="2"/>
      <c r="C14" s="2"/>
      <c r="D14" s="22">
        <f>D15+D19+D24</f>
        <v>167721.43861000001</v>
      </c>
      <c r="E14" s="22">
        <f t="shared" ref="E14:F14" si="2">E15+E19+E24</f>
        <v>68739.8</v>
      </c>
      <c r="F14" s="22">
        <f t="shared" si="2"/>
        <v>66181</v>
      </c>
      <c r="G14" s="16"/>
    </row>
    <row r="15" spans="1:7" ht="47.25">
      <c r="A15" s="1" t="s">
        <v>35</v>
      </c>
      <c r="B15" s="2"/>
      <c r="C15" s="2"/>
      <c r="D15" s="22">
        <f>D16</f>
        <v>65988.5</v>
      </c>
      <c r="E15" s="22">
        <f t="shared" ref="E15:F15" si="3">E16</f>
        <v>68739.8</v>
      </c>
      <c r="F15" s="22">
        <f t="shared" si="3"/>
        <v>0</v>
      </c>
    </row>
    <row r="16" spans="1:7" ht="47.25" outlineLevel="1">
      <c r="A16" s="1" t="s">
        <v>0</v>
      </c>
      <c r="B16" s="2" t="s">
        <v>1</v>
      </c>
      <c r="C16" s="2"/>
      <c r="D16" s="22">
        <f>D17+D18</f>
        <v>65988.5</v>
      </c>
      <c r="E16" s="22">
        <f t="shared" ref="E16:F16" si="4">E17+E18</f>
        <v>68739.8</v>
      </c>
      <c r="F16" s="22">
        <f t="shared" si="4"/>
        <v>0</v>
      </c>
    </row>
    <row r="17" spans="1:7" ht="47.25" outlineLevel="2">
      <c r="A17" s="19" t="s">
        <v>24</v>
      </c>
      <c r="B17" s="20" t="s">
        <v>1</v>
      </c>
      <c r="C17" s="20" t="s">
        <v>25</v>
      </c>
      <c r="D17" s="23">
        <f>59876.1+1905.8+100.3</f>
        <v>61882.200000000004</v>
      </c>
      <c r="E17" s="23">
        <f>66529.2+2100.1+110.5</f>
        <v>68739.8</v>
      </c>
      <c r="F17" s="23">
        <v>0</v>
      </c>
    </row>
    <row r="18" spans="1:7" ht="47.25" outlineLevel="2">
      <c r="A18" s="19" t="s">
        <v>24</v>
      </c>
      <c r="B18" s="20" t="s">
        <v>1</v>
      </c>
      <c r="C18" s="20" t="s">
        <v>26</v>
      </c>
      <c r="D18" s="23">
        <v>4106.3</v>
      </c>
      <c r="E18" s="23">
        <v>0</v>
      </c>
      <c r="F18" s="23">
        <v>0</v>
      </c>
      <c r="G18" s="16"/>
    </row>
    <row r="19" spans="1:7" ht="67.5" customHeight="1" outlineLevel="2">
      <c r="A19" s="1" t="s">
        <v>36</v>
      </c>
      <c r="B19" s="2"/>
      <c r="C19" s="2"/>
      <c r="D19" s="22">
        <f>D20</f>
        <v>15068.29861</v>
      </c>
      <c r="E19" s="22">
        <f t="shared" ref="E19:F19" si="5">E20</f>
        <v>0</v>
      </c>
      <c r="F19" s="22">
        <f t="shared" si="5"/>
        <v>66181</v>
      </c>
    </row>
    <row r="20" spans="1:7" ht="36.75" customHeight="1" outlineLevel="2">
      <c r="A20" s="1" t="s">
        <v>17</v>
      </c>
      <c r="B20" s="2" t="s">
        <v>18</v>
      </c>
      <c r="C20" s="2"/>
      <c r="D20" s="22">
        <f>D21+D22+D23</f>
        <v>15068.29861</v>
      </c>
      <c r="E20" s="22">
        <f t="shared" ref="E20:F20" si="6">E21+E22+E23</f>
        <v>0</v>
      </c>
      <c r="F20" s="22">
        <f t="shared" si="6"/>
        <v>66181</v>
      </c>
      <c r="G20" s="16"/>
    </row>
    <row r="21" spans="1:7" ht="94.5" outlineLevel="2">
      <c r="A21" s="19" t="s">
        <v>19</v>
      </c>
      <c r="B21" s="20" t="s">
        <v>18</v>
      </c>
      <c r="C21" s="20" t="s">
        <v>20</v>
      </c>
      <c r="D21" s="23">
        <v>14841.055319999999</v>
      </c>
      <c r="E21" s="23">
        <f>30347.2-30347.2</f>
        <v>0</v>
      </c>
      <c r="F21" s="23">
        <v>64858.3</v>
      </c>
    </row>
    <row r="22" spans="1:7" ht="47.25" outlineLevel="2">
      <c r="A22" s="19" t="s">
        <v>21</v>
      </c>
      <c r="B22" s="20" t="s">
        <v>18</v>
      </c>
      <c r="C22" s="20" t="s">
        <v>22</v>
      </c>
      <c r="D22" s="23">
        <v>227.24329</v>
      </c>
      <c r="E22" s="23">
        <f>464.5-464.5</f>
        <v>0</v>
      </c>
      <c r="F22" s="23">
        <v>993.4</v>
      </c>
    </row>
    <row r="23" spans="1:7" ht="47.25" outlineLevel="2">
      <c r="A23" s="19" t="s">
        <v>21</v>
      </c>
      <c r="B23" s="20" t="s">
        <v>18</v>
      </c>
      <c r="C23" s="20" t="s">
        <v>23</v>
      </c>
      <c r="D23" s="23">
        <v>0</v>
      </c>
      <c r="E23" s="23">
        <v>0</v>
      </c>
      <c r="F23" s="23">
        <v>329.3</v>
      </c>
    </row>
    <row r="24" spans="1:7" ht="31.5" outlineLevel="2">
      <c r="A24" s="1" t="s">
        <v>37</v>
      </c>
      <c r="B24" s="2"/>
      <c r="C24" s="2"/>
      <c r="D24" s="22">
        <f>D25</f>
        <v>86664.639999999999</v>
      </c>
      <c r="E24" s="22">
        <f t="shared" ref="E24:F25" si="7">E25</f>
        <v>0</v>
      </c>
      <c r="F24" s="22">
        <f t="shared" si="7"/>
        <v>0</v>
      </c>
    </row>
    <row r="25" spans="1:7" ht="47.25" outlineLevel="2">
      <c r="A25" s="1" t="s">
        <v>0</v>
      </c>
      <c r="B25" s="2" t="s">
        <v>1</v>
      </c>
      <c r="C25" s="2"/>
      <c r="D25" s="22">
        <f>D26</f>
        <v>86664.639999999999</v>
      </c>
      <c r="E25" s="22">
        <f t="shared" si="7"/>
        <v>0</v>
      </c>
      <c r="F25" s="22">
        <f t="shared" si="7"/>
        <v>0</v>
      </c>
    </row>
    <row r="26" spans="1:7" ht="47.25" outlineLevel="2">
      <c r="A26" s="19" t="s">
        <v>2</v>
      </c>
      <c r="B26" s="20" t="s">
        <v>1</v>
      </c>
      <c r="C26" s="20" t="s">
        <v>3</v>
      </c>
      <c r="D26" s="23">
        <f>86664.6+0.04</f>
        <v>86664.639999999999</v>
      </c>
      <c r="E26" s="23">
        <v>0</v>
      </c>
      <c r="F26" s="23">
        <v>0</v>
      </c>
    </row>
    <row r="27" spans="1:7" ht="31.5" outlineLevel="2">
      <c r="A27" s="1" t="s">
        <v>38</v>
      </c>
      <c r="B27" s="2"/>
      <c r="C27" s="2"/>
      <c r="D27" s="22">
        <f>D28</f>
        <v>556.95000000000005</v>
      </c>
      <c r="E27" s="22">
        <f t="shared" ref="E27:F28" si="8">E28</f>
        <v>582.5</v>
      </c>
      <c r="F27" s="22">
        <f t="shared" si="8"/>
        <v>0</v>
      </c>
      <c r="G27" s="16"/>
    </row>
    <row r="28" spans="1:7" ht="31.5" outlineLevel="2">
      <c r="A28" s="1" t="s">
        <v>39</v>
      </c>
      <c r="B28" s="2"/>
      <c r="C28" s="2"/>
      <c r="D28" s="22">
        <f>D29</f>
        <v>556.95000000000005</v>
      </c>
      <c r="E28" s="22">
        <f t="shared" si="8"/>
        <v>582.5</v>
      </c>
      <c r="F28" s="22">
        <f t="shared" si="8"/>
        <v>0</v>
      </c>
    </row>
    <row r="29" spans="1:7" ht="47.25" outlineLevel="2">
      <c r="A29" s="1" t="s">
        <v>4</v>
      </c>
      <c r="B29" s="2" t="s">
        <v>5</v>
      </c>
      <c r="C29" s="2"/>
      <c r="D29" s="22">
        <f>D30+D31+D32+D33</f>
        <v>556.95000000000005</v>
      </c>
      <c r="E29" s="22">
        <f t="shared" ref="E29:F29" si="9">E30+E31+E32+E33</f>
        <v>582.5</v>
      </c>
      <c r="F29" s="22">
        <f t="shared" si="9"/>
        <v>0</v>
      </c>
    </row>
    <row r="30" spans="1:7" ht="78.75" outlineLevel="2">
      <c r="A30" s="19" t="s">
        <v>6</v>
      </c>
      <c r="B30" s="20" t="s">
        <v>5</v>
      </c>
      <c r="C30" s="20" t="s">
        <v>7</v>
      </c>
      <c r="D30" s="23">
        <f>579.091-19.5-2.641</f>
        <v>556.95000000000005</v>
      </c>
      <c r="E30" s="23">
        <f>612.529-20.3-9.729</f>
        <v>582.5</v>
      </c>
      <c r="F30" s="23">
        <v>0</v>
      </c>
      <c r="G30" s="16"/>
    </row>
    <row r="31" spans="1:7" ht="78.75" hidden="1" outlineLevel="2">
      <c r="A31" s="19" t="s">
        <v>8</v>
      </c>
      <c r="B31" s="20" t="s">
        <v>5</v>
      </c>
      <c r="C31" s="20" t="s">
        <v>9</v>
      </c>
      <c r="D31" s="23">
        <v>0</v>
      </c>
      <c r="E31" s="23">
        <v>0</v>
      </c>
      <c r="F31" s="23">
        <v>0</v>
      </c>
    </row>
    <row r="32" spans="1:7" ht="63" hidden="1" outlineLevel="2">
      <c r="A32" s="19" t="s">
        <v>10</v>
      </c>
      <c r="B32" s="20" t="s">
        <v>5</v>
      </c>
      <c r="C32" s="20" t="s">
        <v>11</v>
      </c>
      <c r="D32" s="23">
        <f>1894.6-1894.6</f>
        <v>0</v>
      </c>
      <c r="E32" s="23">
        <f>1894.6-1894.6</f>
        <v>0</v>
      </c>
      <c r="F32" s="23">
        <f>1894.6-1894.6</f>
        <v>0</v>
      </c>
    </row>
    <row r="33" spans="1:6" ht="78.75" hidden="1" outlineLevel="2">
      <c r="A33" s="19" t="s">
        <v>12</v>
      </c>
      <c r="B33" s="20" t="s">
        <v>5</v>
      </c>
      <c r="C33" s="20" t="s">
        <v>13</v>
      </c>
      <c r="D33" s="23">
        <f>18981-18981</f>
        <v>0</v>
      </c>
      <c r="E33" s="23">
        <f>18981-18981</f>
        <v>0</v>
      </c>
      <c r="F33" s="23">
        <f>18981-18981</f>
        <v>0</v>
      </c>
    </row>
    <row r="34" spans="1:6" ht="52.9" customHeight="1" outlineLevel="2">
      <c r="A34" s="5" t="s">
        <v>42</v>
      </c>
      <c r="B34" s="2"/>
      <c r="C34" s="2"/>
      <c r="D34" s="22">
        <f>D35</f>
        <v>0</v>
      </c>
      <c r="E34" s="22">
        <f t="shared" ref="E34:F36" si="10">E35</f>
        <v>0</v>
      </c>
      <c r="F34" s="22">
        <f t="shared" si="10"/>
        <v>143</v>
      </c>
    </row>
    <row r="35" spans="1:6" ht="47.25" outlineLevel="2">
      <c r="A35" s="1" t="s">
        <v>40</v>
      </c>
      <c r="B35" s="2"/>
      <c r="C35" s="2"/>
      <c r="D35" s="22">
        <f>D36</f>
        <v>0</v>
      </c>
      <c r="E35" s="22">
        <f t="shared" si="10"/>
        <v>0</v>
      </c>
      <c r="F35" s="22">
        <f t="shared" si="10"/>
        <v>143</v>
      </c>
    </row>
    <row r="36" spans="1:6" ht="31.5" outlineLevel="2">
      <c r="A36" s="1" t="s">
        <v>14</v>
      </c>
      <c r="B36" s="2" t="s">
        <v>15</v>
      </c>
      <c r="C36" s="2"/>
      <c r="D36" s="22">
        <f>D37</f>
        <v>0</v>
      </c>
      <c r="E36" s="22">
        <f t="shared" si="10"/>
        <v>0</v>
      </c>
      <c r="F36" s="22">
        <f t="shared" si="10"/>
        <v>143</v>
      </c>
    </row>
    <row r="37" spans="1:6" ht="94.5" outlineLevel="2">
      <c r="A37" s="7" t="s">
        <v>52</v>
      </c>
      <c r="B37" s="8" t="s">
        <v>15</v>
      </c>
      <c r="C37" s="8" t="s">
        <v>16</v>
      </c>
      <c r="D37" s="23">
        <v>0</v>
      </c>
      <c r="E37" s="23">
        <v>0</v>
      </c>
      <c r="F37" s="23">
        <v>143</v>
      </c>
    </row>
    <row r="38" spans="1:6" ht="21.6" customHeight="1">
      <c r="A38" s="9" t="s">
        <v>27</v>
      </c>
      <c r="B38" s="10"/>
      <c r="C38" s="10"/>
      <c r="D38" s="24">
        <f>D9+D14+D27+D34</f>
        <v>168278.38861000002</v>
      </c>
      <c r="E38" s="24">
        <f t="shared" ref="E38:F38" si="11">E9+E14+E27+E34</f>
        <v>73569.900000000009</v>
      </c>
      <c r="F38" s="24">
        <f t="shared" si="11"/>
        <v>66324</v>
      </c>
    </row>
    <row r="39" spans="1:6" ht="12.75" customHeight="1">
      <c r="A39" s="21"/>
      <c r="B39" s="21"/>
      <c r="C39" s="21"/>
      <c r="D39" s="21"/>
      <c r="E39" s="21"/>
      <c r="F39" s="21"/>
    </row>
    <row r="40" spans="1:6">
      <c r="A40" s="27"/>
      <c r="B40" s="28"/>
      <c r="C40" s="28"/>
      <c r="D40" s="28"/>
      <c r="E40" s="28"/>
      <c r="F40" s="15"/>
    </row>
    <row r="41" spans="1:6">
      <c r="D41" s="16"/>
    </row>
  </sheetData>
  <mergeCells count="7">
    <mergeCell ref="A7:E7"/>
    <mergeCell ref="A40:E40"/>
    <mergeCell ref="E1:F1"/>
    <mergeCell ref="C2:F2"/>
    <mergeCell ref="D3:F3"/>
    <mergeCell ref="A4:F4"/>
    <mergeCell ref="A6:E6"/>
  </mergeCells>
  <pageMargins left="0.78740157480314965" right="0.35" top="0.32" bottom="0.42" header="0.16" footer="0.27"/>
  <pageSetup paperSize="9" scale="9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Федеральные проеты&lt;/VariantName&gt;&#10;  &lt;VariantLink&gt;22648149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6B329AD-155E-4877-BBC1-C289466E97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2022-11-11T10:32:10Z</cp:lastPrinted>
  <dcterms:created xsi:type="dcterms:W3CDTF">2021-11-11T07:22:23Z</dcterms:created>
  <dcterms:modified xsi:type="dcterms:W3CDTF">2023-03-20T07:28:42Z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Федеральные проеты</vt:lpwstr>
  </property>
  <property fmtid="{D5CDD505-2E9C-101B-9397-08002B2CF9AE}" pid="11" name="Код отчета">
    <vt:lpwstr>A4BED77A77314A96B10651D376ED98</vt:lpwstr>
  </property>
  <property fmtid="{D5CDD505-2E9C-101B-9397-08002B2CF9AE}" pid="12" name="Локальная база">
    <vt:lpwstr>не используется</vt:lpwstr>
  </property>
</Properties>
</file>