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<sst xmlns="http://schemas.openxmlformats.org/spreadsheetml/2006/main" count="710" uniqueCount="487">
  <si>
    <t>(тыс. руб.)</t>
  </si>
  <si>
    <t>000</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</si>
  <si>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</si>
  <si>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</si>
  <si>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</si>
  <si>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</si>
  <si>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</si>
  <si>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</si>
  <si>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182</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</si>
  <si>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</si>
  <si>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</si>
  <si>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</si>
  <si>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</si>
  <si>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</si>
  <si>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</si>
  <si>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</si>
  <si>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</si>
  <si>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</si>
  <si>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</si>
  <si>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</si>
  <si>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</si>
  <si>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t>
  </si>
  <si>
    <t>1 03 02231 01 0000 110</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</si>
  <si>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</si>
  <si>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</si>
  <si>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</si>
  <si>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</si>
  <si>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</si>
  <si>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</si>
  <si>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</si>
  <si>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</si>
  <si>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</si>
  <si>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</si>
  <si>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</si>
  <si>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</si>
  <si>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</si>
  <si>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</si>
  <si>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</si>
  <si>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</si>
  <si>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</si>
  <si>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</si>
  <si>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</si>
  <si>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</si>
  <si>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</si>
  <si>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</si>
  <si>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</si>
  <si>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</si>
  <si>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</si>
  <si>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</si>
  <si>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1 06 06030 00 0000 110</t>
  </si>
  <si>
    <t>Земельный налог с организаций</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</si>
  <si>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</si>
  <si>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</si>
  <si>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</si>
  <si>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</si>
  <si>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</si>
  <si>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</si>
  <si>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</si>
  <si>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</si>
  <si>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</si>
  <si>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</si>
  <si>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</si>
  <si>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</si>
  <si>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</si>
  <si>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703</t>
  </si>
  <si>
    <t>Государственная пошлина за выдачу разрешения на установку рекламной конструкции</t>
  </si>
  <si>
    <t>732</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</si>
  <si>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</si>
  <si>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</si>
  <si>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</si>
  <si>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</si>
  <si>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</si>
  <si>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</si>
  <si>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</si>
  <si>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766</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</si>
  <si>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</si>
  <si>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</si>
  <si>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</si>
  <si>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</si>
  <si>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</si>
  <si>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</si>
  <si>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</si>
  <si>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</si>
  <si>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</si>
  <si>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</si>
  <si>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</si>
  <si>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</si>
  <si>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</si>
  <si>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</si>
  <si>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</si>
  <si>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</si>
  <si>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</si>
  <si>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</si>
  <si>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</si>
  <si>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</si>
  <si>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733</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</si>
  <si>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</si>
  <si>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</si>
  <si>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</si>
  <si>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</si>
  <si>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</si>
  <si>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</si>
  <si>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048</t>
  </si>
  <si>
    <t>1 12 01010 01 0000 120</t>
  </si>
  <si>
    <t xml:space="preserve">Плата за выбросы загрязняющих веществ в атмосферный воздух стационарными объектами </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</si>
  <si>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</si>
  <si>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</si>
  <si>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</si>
  <si>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</si>
  <si>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 xml:space="preserve">1 12 01041 01 0000 120
</t>
  </si>
  <si>
    <t>Плата за размещение отходов производства</t>
  </si>
  <si>
    <t>1 13 00000 00 0000 000</t>
  </si>
  <si>
    <t>ДОХОДЫ ОТ ОКАЗАНИЯ ПЛАТНЫХ УСЛУГ И КОМПЕНСАЦИИ ЗАТРАТ ГОСУДАРСТВА</t>
  </si>
  <si>
    <t>1 13 01000 00 0000 130</t>
  </si>
  <si>
    <t>Доходы от оказания платных услуг (работ)</t>
  </si>
  <si>
    <t>1 13 01990 00 0000 130</t>
  </si>
  <si>
    <t>Прочие 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</si>
  <si>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</si>
  <si>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</si>
  <si>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</si>
  <si>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</si>
  <si>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</si>
  <si>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</si>
  <si>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</si>
  <si>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</si>
  <si>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</si>
  <si>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</si>
  <si>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</si>
  <si>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</si>
  <si>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</si>
  <si>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</si>
  <si>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</si>
  <si>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</si>
  <si>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</si>
  <si>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</si>
  <si>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</si>
  <si>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</si>
  <si>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</si>
  <si>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САНКЦИИ,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</si>
  <si>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</si>
  <si>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</si>
  <si>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</si>
  <si>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</si>
  <si>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</si>
  <si>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 xml:space="preserve">Дотации бюджетам бюджетной системы Российской Федерации
</t>
  </si>
  <si>
    <t>2 02 15001 00 0000 150</t>
  </si>
  <si>
    <t>Дотации на выравнивание бюджетной обеспеченности</t>
  </si>
  <si>
    <t>792</t>
  </si>
  <si>
    <t>2 02 15001 04 0000 150</t>
  </si>
  <si>
    <t>2 02 20000 00 0000 150</t>
  </si>
  <si>
    <t>Субсидии бюджетам бюджетной системы Российской Федерации (межбюджетные субсидии)</t>
  </si>
  <si>
    <t>758</t>
  </si>
  <si>
    <t>Субсидии бюджетам городских округов на софинансирование капитальных вложений в объекты муниципальной собственности</t>
  </si>
  <si>
    <t>2 02 29999 04 0000 150</t>
  </si>
  <si>
    <t>Прочие субсидии бюджетам городских округов</t>
  </si>
  <si>
    <t>2 02 29999 04 7008 150</t>
  </si>
  <si>
    <t>2 02 29999 04 7015 150</t>
  </si>
  <si>
    <t>2 02 29999 04 7039 150</t>
  </si>
  <si>
    <t>Прочие субсидии бюджетам городских округов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t>
  </si>
  <si>
    <t>773</t>
  </si>
  <si>
    <t>2 02 29999 04 7081 150</t>
  </si>
  <si>
    <t>Прочие субсидии бюджетам городских округов (на обеспечение жильем многодетных семей)</t>
  </si>
  <si>
    <t>2 02 29999 04 7136 150</t>
  </si>
  <si>
    <t xml:space="preserve"> 2 02 29999 04 7143 150</t>
  </si>
  <si>
    <t>2 02 29999 04 7147 150</t>
  </si>
  <si>
    <t>Прочие субсидии бюджетам городских округов (на поддержку приоритетных направлений развития отрасли образования)</t>
  </si>
  <si>
    <t>2 02 29999 04 7170 150</t>
  </si>
  <si>
    <t>Прочие субсидии бюджетам городских округов (на реализацию программ спортивной подготовки, в соответствии с   требованиями федеральных стандартов спортивной подготовки)</t>
  </si>
  <si>
    <t>2 02 30000 00 0000 150</t>
  </si>
  <si>
    <t>Субвенции бюджетам бюджетной системы Российской Федерации</t>
  </si>
  <si>
    <t>2 02 30024 04 0000 150</t>
  </si>
  <si>
    <t>Субвенции бюджетам городских округов на выполнение передаваемых полномочий субъектов Российской Федерации</t>
  </si>
  <si>
    <t>2 02 30024 04 6001 150</t>
  </si>
  <si>
    <t>2 02 30024 04 6002 150</t>
  </si>
  <si>
    <t>2 02 30024 04 6007 150</t>
  </si>
  <si>
    <t>Субвенции бюджетам городских округов на выполнение передаваемых  полномочий субъектов Российской Федерации (на обеспечение полномочий по организации и осуществлению деятельности по опеке и попечительству в отношении несовершеннолетних граждан)</t>
  </si>
  <si>
    <t>2 02 30024 04 6054 150</t>
  </si>
  <si>
    <t xml:space="preserve">Субвенции бюджетам городских округов на выполнение передаваемых  полномочий субъектов Российской Федерации (на социальную поддержку детей-инвалидов дошкольного возраста) </t>
  </si>
  <si>
    <t xml:space="preserve"> 2 02 30024 04 6137 150</t>
  </si>
  <si>
    <t>2 02 30027 04 0000 150</t>
  </si>
  <si>
    <t xml:space="preserve">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</si>
  <si>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2 02 30029 04 0000 150</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</si>
  <si>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</si>
  <si>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</si>
  <si>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2 02 35120 04 0000 150</t>
  </si>
  <si>
    <t>2 02 35930 04 0000 150</t>
  </si>
  <si>
    <t>2 02 40000 00 0000 150</t>
  </si>
  <si>
    <t>Иные межбюджетные трансферты</t>
  </si>
  <si>
    <t>2 02 49999 04 0000 150</t>
  </si>
  <si>
    <t xml:space="preserve">Прочие межбюджетные трансферты, передаваемые бюджетам городских округов </t>
  </si>
  <si>
    <t>ВСЕГО ДОХОДОВ:</t>
  </si>
  <si>
    <t>1 08 07170 01 0000 110</t>
  </si>
  <si>
    <t>1 08 03010 01 0000 110</t>
  </si>
  <si>
    <t>1 08 07150 01 0000 110</t>
  </si>
  <si>
    <t>1 08 07173 01 0000 110</t>
  </si>
  <si>
    <t>2 02 20077 04 0000 150</t>
  </si>
  <si>
    <t>Прочие субсидии бюджетам городских округов (на обеспечение равной доступности услуг транспорта общего пользования для отдельных категорий граждан в муниципальном сообщении)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</si>
  <si>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</si>
  <si>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1 03 02230 01 0000 110</t>
  </si>
  <si>
    <t>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</si>
  <si>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</si>
  <si>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</si>
  <si>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1 05 01010 01 0000 110</t>
  </si>
  <si>
    <t>1 05 01011 01 0000 110</t>
  </si>
  <si>
    <t>Налог, взимаемый с налогоплательщиков, выбравших в качестве объекта налогообложения доходы, уменьшенные на величину расходов</t>
  </si>
  <si>
    <t>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</si>
  <si>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</si>
  <si>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1 05 01021 01 0000 110</t>
  </si>
  <si>
    <t>Транспортный налог</t>
  </si>
  <si>
    <t>Транспортный налог с физических лиц</t>
  </si>
  <si>
    <t>1 06 04000 02 0000 110</t>
  </si>
  <si>
    <t>1 06 04012 02 0000 110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</si>
  <si>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</si>
  <si>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1 11 05030 00 0000 120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</si>
  <si>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</si>
  <si>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1 11 05034 04 0000 120</t>
  </si>
  <si>
    <t>Административные штрафы, установленные Кодексом Российской Федерации об административных правонарушениях</t>
  </si>
  <si>
    <t>1 16 01000 01 0000 140</t>
  </si>
  <si>
    <t>1 16 01200 01 0000 140</t>
  </si>
  <si>
    <t>1 16 01203 01 0000 140</t>
  </si>
  <si>
    <t xml:space="preserve">Субсидии бюджетам городских округов на реализацию мероприятий по обеспечению жильем молодых семей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</si>
  <si>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</si>
  <si>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 xml:space="preserve">Субвенции бюджетам городских округов  на выполнение передаваемых  полномочий субъектов Российской Федерации (на обеспечение деятельности комиссий по делам несовершеннолетних  и защите их прав) </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</si>
  <si>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по региональному государственному жилищному надзору и лицензионному контролю)</t>
  </si>
  <si>
    <t xml:space="preserve"> 2 02 30024 04 6183 150</t>
  </si>
  <si>
    <t>2 02 30024 04 6059 150</t>
  </si>
  <si>
    <t xml:space="preserve">Прочие межбюджетные трансферты, передаваемые бюджетам городских округов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t>
  </si>
  <si>
    <t>2 02 49999 04 8186 150</t>
  </si>
  <si>
    <t>2 02 49999 04 8153 150</t>
  </si>
  <si>
    <t>НАЛОГИ, СБОРЫ И РЕГУЛЯРНЫЕ ПЛАТЕЖИ ЗА ПОЛЬЗОВАНИЕ ПРИРОДНЫМИ РЕСУРСАМИ</t>
  </si>
  <si>
    <t>1 07 00000 00 0000 000</t>
  </si>
  <si>
    <t>Налог на добычу полезных ископаемых</t>
  </si>
  <si>
    <t>1 07 01000 01 0000 110</t>
  </si>
  <si>
    <t>Налог на добычу общераспространенных полезных ископаемых</t>
  </si>
  <si>
    <t>1 07 01020 01 0000 110</t>
  </si>
  <si>
    <t>518</t>
  </si>
  <si>
    <t>1 16 01053 01 0000 140</t>
  </si>
  <si>
    <t>503</t>
  </si>
  <si>
    <t>1 16 01073 01 0000 140</t>
  </si>
  <si>
    <t>1 16 01070 01 0000 140</t>
  </si>
  <si>
    <t>1 16 01050 01 0000 140</t>
  </si>
  <si>
    <t xml:space="preserve">Административные штрафы, установленные законами субъектов Российской Федерации об административных правонарушениях
</t>
  </si>
  <si>
    <t>1 16 02000 02 0000 140</t>
  </si>
  <si>
    <t>599</t>
  </si>
  <si>
    <t>Код  классификации доходов бюджетов</t>
  </si>
  <si>
    <t>Наименование кода классификации доходов бюджетов</t>
  </si>
  <si>
    <t xml:space="preserve">Вида и подвида доходов бюджета </t>
  </si>
  <si>
    <t>Главного администратора  доходов бюджета</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</si>
  <si>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</si>
  <si>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1 13 02000 00 0000 130</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</si>
  <si>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</si>
  <si>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</si>
  <si>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1 13 02064 04 0000 130
</t>
  </si>
  <si>
    <t xml:space="preserve">Доходы, поступающие в порядке возмещения расходов, понесенных в связи с эксплуатацией имущества городских округов
</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</si>
  <si>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</si>
  <si>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</si>
  <si>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</si>
  <si>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</si>
  <si>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</si>
  <si>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</si>
  <si>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</si>
  <si>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</si>
  <si>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2 02 45303 04 0000 150</t>
  </si>
  <si>
    <t>Дотации бюджетам городских округов на выравнивание бюджетной обеспеченности из бюджета субъекта Российской Федерации</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</si>
  <si>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</si>
  <si>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2 02 15009 04 0000 150</t>
  </si>
  <si>
    <t xml:space="preserve">Дотации бюджетам на частичную компенсацию дополнительных расходов на повышение оплаты труда работников бюджетной сферы и иные цели
</t>
  </si>
  <si>
    <t>2 02 15009 00 0000 150</t>
  </si>
  <si>
    <t>2 02 29999 04 7192 150</t>
  </si>
  <si>
    <t>Прочие субсидии бюджетам городских округов (на развитие базовых и олимпийских видов спорта в муниципальном бюджетном учреждении «Спортивная школа олимпийского резерва им. А.А.Прокуророва)</t>
  </si>
  <si>
    <t>767</t>
  </si>
  <si>
    <t>Субвенции бюджетам городских округов на  выполнение передаваемых  полномочий субъектов Российской Федерации ( на реализацию отдельных государственных полномочий по вопросам административного законодательства)</t>
  </si>
  <si>
    <t>Прочие субсидии  бюджетам городских округов (на софинансирование мероприятий по обеспечению территорий документацией для осуществления градостроительной деятельности)</t>
  </si>
  <si>
    <t>Прочие субсидии бюджетам городских округов (на обеспечение профилактики детского дорожно-транспортного травматизма в рамках реализации регионального проекта "Безопасность дорожного движения")</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</si>
  <si>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t>
  </si>
  <si>
    <t>Прочие межбюджетные трансферты, передаваемые бюджетам городских округов ( на организацию и проведение культурно-массовых мероприятий)</t>
  </si>
  <si>
    <t xml:space="preserve">Прочие межбюджетные трансферты, передаваемые бюджетам городских округов (на содержание объектов спортивной инфраструктуры муниципальной собственности для занятий физической культурой и спортом)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</si>
  <si>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</si>
  <si>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</si>
  <si>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</si>
  <si>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</si>
  <si>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</si>
  <si>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</si>
  <si>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2 02 49999 04 8200 150</t>
  </si>
  <si>
    <t>2 02 29999 04 7246 150</t>
  </si>
  <si>
    <t>Прочие субсидии бюджетам городских округов (на осуществление дорожной деятельности в отношении автомобильных дорог общего пользования местного значения)</t>
  </si>
  <si>
    <t xml:space="preserve">2 02 30024 04 6196 150 </t>
  </si>
  <si>
    <t>Субвенции бюджетам городских округов  на выполнение передаваемых  полномочий субъектов РФ (предоставление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t>
  </si>
  <si>
    <t>2 02 15009 04 5090 150</t>
  </si>
  <si>
    <t xml:space="preserve">2 02 15009 04 5091 150 </t>
  </si>
  <si>
    <t>588</t>
  </si>
  <si>
    <t xml:space="preserve">2 02 15002 00 0000 150
</t>
  </si>
  <si>
    <t xml:space="preserve">Дотации бюджетам на поддержку мер по обеспечению сбалансированности бюджетов
</t>
  </si>
  <si>
    <t>2 02 15002 04 0000 150</t>
  </si>
  <si>
    <t xml:space="preserve">Дотации бюджетам городских округов на поддержку мер по обеспечению сбалансированности бюджетов
</t>
  </si>
  <si>
    <t>2 02 15002 04 7044 150</t>
  </si>
  <si>
    <t>Дотации бюджетам городских округов на поддержку мер по обеспечению сбалансированности бюджетов (на поддержку мер по обеспечению сбалансированности бюджетов)</t>
  </si>
  <si>
    <t>2 02 29999 04 7160 150</t>
  </si>
  <si>
    <t>Прочие субсидии бюджетам городских округов (на развитие физической культуры и спорта)</t>
  </si>
  <si>
    <t>1 01 02080 01 0000 110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</si>
  <si>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</si>
  <si>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 xml:space="preserve">1 16 07090 00 0000 140
</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</si>
  <si>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
</t>
  </si>
  <si>
    <t xml:space="preserve">1 16 07090 04 0000 140
</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</si>
  <si>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</si>
  <si>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 xml:space="preserve">1 16 07000 00 0000 140
</t>
  </si>
  <si>
    <t xml:space="preserve">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</si>
  <si>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</si>
  <si>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</si>
  <si>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</si>
  <si>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</si>
  <si>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 xml:space="preserve">2 02 25299 04 0000 150
</t>
  </si>
  <si>
    <t xml:space="preserve">Субсидии бюджетам городских округов на создание центров цифрового образования детей
</t>
  </si>
  <si>
    <t xml:space="preserve">2 02 25219 04 0000 150
</t>
  </si>
  <si>
    <t xml:space="preserve">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</si>
  <si>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 xml:space="preserve">2 02 25304 04 0000 150
</t>
  </si>
  <si>
    <t xml:space="preserve">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
</t>
  </si>
  <si>
    <t xml:space="preserve">2 02 25210 04 0000 150
</t>
  </si>
  <si>
    <t xml:space="preserve">2 02 25497 04 0000 150
</t>
  </si>
  <si>
    <t xml:space="preserve">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</si>
  <si>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 xml:space="preserve">2 02 25081 04 0000 150
</t>
  </si>
  <si>
    <t xml:space="preserve">Субсидии бюджетам городских округов на софинансирование капитальных вложений в объекты муниципальной собственности
</t>
  </si>
  <si>
    <t xml:space="preserve">2 02 20077 04 0000 150
</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</si>
  <si>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</si>
  <si>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2 02 20299 04 0000 150
</t>
  </si>
  <si>
    <t xml:space="preserve">2 02 20302 04 0000 150
</t>
  </si>
  <si>
    <t xml:space="preserve">2 02 25519 04 0000 150
</t>
  </si>
  <si>
    <t xml:space="preserve">Субсидии бюджетам городских округов на поддержку отрасли культуры
</t>
  </si>
  <si>
    <t xml:space="preserve">Субсидии бюджетам городских округов на реализацию программ формирования современной городской среды
</t>
  </si>
  <si>
    <t xml:space="preserve">2 02 25555 04 0000 150
</t>
  </si>
  <si>
    <t xml:space="preserve">Дотации бюджетам городских округов на частичную компенсацию дополнительных расходов на повышение оплаты труда работников бюджетной сферы и иные цели (частичная компенсация дополнительных расходов местных бюджетов в связи с увеличением минимального размера оплаты труда)
</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</si>
  <si>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</si>
  <si>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городских округов на государственную регистрацию актов гражданского состояния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</si>
  <si>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</si>
  <si>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</si>
  <si>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 (в целях компенсации снижения дотации на выравнивание бюджетной обеспеченности муниципальных районов (городских округов)</t>
  </si>
  <si>
    <t>Прочие субсидии бюджетам городских округов (на проведение мероприятий по созданию в образовательных организациях условий для получения детьми-инвалидами качественного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</si>
  <si>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педагогическим работникам и иным категориям граждан, работающим в муниципальных образовательных организациях, расположенных в сельских населенных пунктах, поселках городского типа (поселках, относящихся к городским населенным пунктам))</t>
  </si>
  <si>
    <t>2 02 29999 04 7522 150</t>
  </si>
  <si>
    <t xml:space="preserve">Прочие 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
</t>
  </si>
  <si>
    <t>2 02 29900 04 0000 150</t>
  </si>
  <si>
    <t>Субсидии бюджетам городских округов из местных бюджетов</t>
  </si>
  <si>
    <t>2 02 29900 04 8116 150</t>
  </si>
  <si>
    <t>Субсидии бюджетам городских округов из местных бюджетов (на компенсацию расходов по организации перевозки обучающихся, проживающих на территории Муромского района и обучающихся в общеобразовательных учреждениях  округа Муром)</t>
  </si>
  <si>
    <t xml:space="preserve"> 2 19 00000 00 0000 000</t>
  </si>
  <si>
    <t xml:space="preserve"> 2 19 00000 04 0000 150</t>
  </si>
  <si>
    <t xml:space="preserve"> 2 19 60010 04 0000 150</t>
  </si>
  <si>
    <t>Доходы от компенсации затрат государства</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</si>
  <si>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</si>
  <si>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</si>
  <si>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</si>
  <si>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1 14 13000 00 0000 000</t>
  </si>
  <si>
    <t xml:space="preserve">Доходы от приватизации имущества, находящегося в государственной и муниципальной собственности
</t>
  </si>
  <si>
    <t xml:space="preserve">1 14 13040 04 0000 410
</t>
  </si>
  <si>
    <t xml:space="preserve">Доходы от приватизации имущества, находящегося в собственности городских округов, в части приватизации нефинансовых активов имущества казны
</t>
  </si>
  <si>
    <t>2 02 29999 04 7053 150</t>
  </si>
  <si>
    <t>Прочие субсидии бюджетам городских округов (на софинансирование мероприятий по укреплению материально-технической базы муниципальных учреждений культуры)</t>
  </si>
  <si>
    <t>2 02 29999 04 7220 150</t>
  </si>
  <si>
    <t xml:space="preserve">2 02 25519 04 7519 150
</t>
  </si>
  <si>
    <t xml:space="preserve">Субсидии бюджетам городских округов на поддержку отрасли культуры (на комплектование книжных фондов муниципальных библиотек области)
</t>
  </si>
  <si>
    <t>2 02 29999 04 7219 150</t>
  </si>
  <si>
    <t xml:space="preserve">Прочие субсидии бюджетам городских округов (на финансовое обеспечение мероприятий по временному социально-бытовому обустройству людей, вынужденно покинувших территорию Украины и находящихся в пунктах временного размещения на территории Владимирской области)
</t>
  </si>
  <si>
    <t>2 02 29999 04 7216 150</t>
  </si>
  <si>
    <t xml:space="preserve">Прочие субсидии бюджетам городских округов (на создание мест (площадок) для накопления твердых коммунальных отходов)
</t>
  </si>
  <si>
    <t xml:space="preserve">Прочие субсидии бюджетам городских округов (на приобретение подвижного состава транспорта общего пользования (автобусы, троллейбусы))
</t>
  </si>
  <si>
    <t>План на 2022год</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</si>
  <si>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</si>
  <si>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</si>
  <si>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</si>
  <si>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</si>
  <si>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1 11 05300 00 0000 120
</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</si>
  <si>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</si>
  <si>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1 11 05310 00 0000 120
</t>
  </si>
  <si>
    <t>Плата по соглашениям об установлении сервитута в отношении земельных участков, государственная собственность на которые не разграничена</t>
  </si>
  <si>
    <t xml:space="preserve">1 11 05312 04 0000 120
</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</si>
  <si>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t>
  </si>
  <si>
    <t xml:space="preserve">1 11 05320 00 0000 120
</t>
  </si>
  <si>
    <t>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</si>
  <si>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1 11 05324 04 0000 120
</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</si>
  <si>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</si>
  <si>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1 13 02990 00 0000 130</t>
  </si>
  <si>
    <t xml:space="preserve">Прочие доходы от компенсации затрат государства
</t>
  </si>
  <si>
    <t>1 13 02994 04 0000 130</t>
  </si>
  <si>
    <t>Прочие доходы от компенсации затрат бюджетов городских округов</t>
  </si>
  <si>
    <t xml:space="preserve">1 14 06300 00 0000 430
</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</si>
  <si>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t>
  </si>
  <si>
    <t>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</si>
  <si>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</si>
  <si>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 xml:space="preserve">1 14 06312 04 0000 430
</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</si>
  <si>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</si>
  <si>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</si>
  <si>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1 16 01183 01 0000 140</t>
  </si>
  <si>
    <t>1 16 01180 01 0000 140</t>
  </si>
  <si>
    <t>1 16 10000 00 0000 140</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</si>
  <si>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</si>
  <si>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</si>
  <si>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</si>
  <si>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1 16 10123 01 0000 140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</si>
  <si>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</si>
  <si>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 xml:space="preserve">1 16 10129 01 0000 140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</si>
  <si>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</si>
  <si>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188</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</si>
  <si>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</si>
  <si>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</si>
  <si>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</si>
  <si>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</si>
  <si>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</si>
  <si>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</si>
  <si>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 xml:space="preserve">1 16 01173 01 0000 140
</t>
  </si>
  <si>
    <t>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</si>
  <si>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</si>
  <si>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1 05 01012 01 0000 110
</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</si>
  <si>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</si>
  <si>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t xml:space="preserve">1 05 01022 01 0000 110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</si>
  <si>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</si>
  <si>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1 05 01050 01 0000 110
</t>
  </si>
  <si>
    <t xml:space="preserve">Минимальный налог, зачисляемый в бюджеты субъектов Российской Федерации (за налоговые периоды, истекшие до 1 января 2016 года)
</t>
  </si>
  <si>
    <t>1 05 02020 02 0000 110</t>
  </si>
  <si>
    <t xml:space="preserve">Единый налог на вмененный доход для отдельных видов деятельности (за налоговые периоды, истекшие до 1 января 2011 года)
</t>
  </si>
  <si>
    <t xml:space="preserve">1 14 02040 04 0000 440
</t>
  </si>
  <si>
    <t xml:space="preserve">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</si>
  <si>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</si>
  <si>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</si>
  <si>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1 16 01190 01 0000 140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</si>
  <si>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t>
  </si>
  <si>
    <t xml:space="preserve">1 16 01193 01 0000 140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</si>
  <si>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</si>
  <si>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 xml:space="preserve">1 16 01080 01 0000 140
</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</si>
  <si>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</si>
  <si>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r>
      <rPr>
        <sz val="10"/>
        <color indexed="8"/>
        <rFont val="Times New Roman"/>
        <family val="1"/>
      </rPr>
      <t>1 16 01084 01 0000 140</t>
    </r>
    <r>
      <rPr>
        <b/>
        <sz val="10"/>
        <color indexed="8"/>
        <rFont val="Times New Roman"/>
        <family val="1"/>
      </rPr>
      <t xml:space="preserve">
</t>
    </r>
  </si>
  <si>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</si>
  <si>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498</t>
  </si>
  <si>
    <t xml:space="preserve">1 16 07010 00 0000 140
</t>
  </si>
  <si>
    <t xml:space="preserve">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
</t>
  </si>
  <si>
    <t xml:space="preserve">1 16 07010 04 0000 140
</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</si>
  <si>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</si>
  <si>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2 02 49001 04 0000 150</t>
  </si>
  <si>
    <t xml:space="preserve">Межбюджетные трансферты, передаваемые бюджетам городских округов, за счет средств резервного фонда Правительства Российской Федерации
</t>
  </si>
  <si>
    <t>2 02 49999 04 8170 150</t>
  </si>
  <si>
    <t>Прочие межбюджетные трансферты, передаваемые бюджетам городских округов</t>
  </si>
  <si>
    <t>Процент исполнения за 2022 год</t>
  </si>
  <si>
    <t>ЗАДОЛЖЕННОСТЬ И ПЕРЕРАСЧЕТЫ ПО ОТМЕНЕННЫМ НАЛОГАМ, СБОРАМ И ИНЫМ ОБЯЗАТЕЛЬНЫМ ПЛАТЕЖАМ</t>
  </si>
  <si>
    <t>1 09 00000 00 0000 000</t>
  </si>
  <si>
    <t>Налоги на имущество</t>
  </si>
  <si>
    <t>1 09 04000 00 0000 110</t>
  </si>
  <si>
    <t>Земельный налог (по обязательствам, возникшим до 1 января 2006 года)</t>
  </si>
  <si>
    <t>1 09 04050 00 0000 110</t>
  </si>
  <si>
    <t xml:space="preserve">Земельный налог (по обязательствам, возникшим до 1 января 2006 года), мобилизуемый на территориях городских округов
</t>
  </si>
  <si>
    <t xml:space="preserve">1 09 04052 04 0000 110
</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</si>
  <si>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</si>
  <si>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1 14 06020 00 0000 430
</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</si>
  <si>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</si>
  <si>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 xml:space="preserve">1 14 06024 04 0000 430
</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</si>
  <si>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t>
  </si>
  <si>
    <t xml:space="preserve">1 16 01083 01 0000 140
</t>
  </si>
  <si>
    <t>2 02 15002 04 7070 150</t>
  </si>
  <si>
    <t>Дотации бюджетам городских округов на поддержку мер по обеспечению сбалансированности бюджетов (на поддержку мер по обеспечению сбалансированности местных бюджетов бюджетам муниципальных образований Владимирской области, достигших наилучших результатов по увеличению налогового потенциала)</t>
  </si>
  <si>
    <t>2 02 19999 04 0000 150</t>
  </si>
  <si>
    <t xml:space="preserve">Прочие дотации бюджетам городских округов </t>
  </si>
  <si>
    <t>2 02 29999 04 7221 150</t>
  </si>
  <si>
    <t xml:space="preserve">Прочие субсидии бюджетам городских округов (на благоустройство территорий муниципальных образований)
</t>
  </si>
  <si>
    <t>2 02 49999 04 8063 150</t>
  </si>
  <si>
    <t>Прочие межбюджетные трансферты, передаваемые бюджетам городских округов  (на реализацию проектов-победителей конкурсов в сфере молодежной политики)</t>
  </si>
  <si>
    <t xml:space="preserve"> 2 02 49999 04 8148 150</t>
  </si>
  <si>
    <t xml:space="preserve">Прочие межбюджетные трансферты, передаваемые бюджетам городских округов (на грантовую поддержку организаций в сфере образования) </t>
  </si>
  <si>
    <t>Прочие межбюджетные трансферты, передаваемые бюджетам городских округов (на выделение грантов на поддержку любительских творческих коллективов)</t>
  </si>
  <si>
    <t>2 02 49999 04 8174 150</t>
  </si>
  <si>
    <t>Прочие межбюджетные трансферты, передаваемые бюджетам городских округов (на развитие физической культуры и спорта)</t>
  </si>
  <si>
    <t>2 02 49999 04 8193 150</t>
  </si>
  <si>
    <t>Прочие межбюджетные трансферты, передаваемые бюджетам городских округов (на укрепление материально-технической базы муниципальных образовательных организаций)</t>
  </si>
  <si>
    <t>2 02 49999 04 8199 150</t>
  </si>
  <si>
    <t>Прочие межбюджетные трансферты, передаваемые бюджетам городских округов (на исполнение мероприятий по созданию благоприятных условий по развитию туризма)</t>
  </si>
  <si>
    <t>ПРОЧИЕ БЕЗВОЗМЕЗДНЫЕ ПОСТУПЛЕНИЯ</t>
  </si>
  <si>
    <t>2 07 00000 00 0000 000</t>
  </si>
  <si>
    <t>Прочие безвозмездные поступления в бюджеты городских округов</t>
  </si>
  <si>
    <t>2 07 04000 04 0000 150</t>
  </si>
  <si>
    <t>2 07 04050 04 0000 150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</si>
  <si>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</si>
  <si>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</si>
  <si>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 xml:space="preserve">2 02 19999 00 0000 150
</t>
  </si>
  <si>
    <t xml:space="preserve">Прочие дотации
</t>
  </si>
  <si>
    <t>Факт за 2022 год</t>
  </si>
  <si>
    <t>Приложение № 1</t>
  </si>
  <si>
    <t>к Решению Совета народных депутатов</t>
  </si>
  <si>
    <t xml:space="preserve">Доходы бюджета округа Муром за 2022год                                                                                                                                                         по кодам классификации доходов бюджета </t>
  </si>
  <si>
    <t>округа Муром</t>
  </si>
  <si>
    <t>от 25.04.2023 № 518</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</si>
</sst>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р_."/>
    <numFmt numFmtId="165" formatCode="000"/>
    <numFmt numFmtId="166" formatCode="#,##0.00_р_."/>
    <numFmt numFmtId="167" formatCode="#,##0.000_р_."/>
    <numFmt numFmtId="168" formatCode="#,##0.0000_р_."/>
    <numFmt numFmtId="169" formatCode="#,##0.00000_р_."/>
    <numFmt numFmtId="170" formatCode="#,##0.0"/>
    <numFmt numFmtId="171" formatCode="#,##0_р_."/>
    <numFmt numFmtId="172" formatCode="#,##0.000000_р_."/>
    <numFmt numFmtId="173" formatCode="#,##0.0000000_р_."/>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dd\.mm\.yyyy"/>
    <numFmt numFmtId="184" formatCode="#,##0.00_ ;\-#,##0.00"/>
    <numFmt numFmtId="185" formatCode="#,##0.000"/>
    <numFmt numFmtId="186" formatCode="#,##0.00000"/>
  </numFmts>
  <fonts count="72">
    <font>
      <sz val="11"/>
      <color theme="1"/>
      <name val="Calibri"/>
      <family val="2"/>
    </font>
    <font>
      <sz val="11"/>
      <color indexed="8"/>
      <name val="Calibri"/>
      <family val="2"/>
    </font>
    <font>
      <sz val="10"/>
      <name val="Times New Roman"/>
      <family val="1"/>
    </font>
    <font>
      <sz val="10"/>
      <color indexed="8"/>
      <name val="Times New Roman"/>
      <family val="1"/>
    </font>
    <font>
      <sz val="11"/>
      <name val="Times New Roman"/>
      <family val="1"/>
    </font>
    <font>
      <b/>
      <sz val="11"/>
      <name val="Times New Roman"/>
      <family val="1"/>
    </font>
    <font>
      <b/>
      <sz val="11"/>
      <color indexed="8"/>
      <name val="Times New Roman"/>
      <family val="1"/>
    </font>
    <font>
      <b/>
      <sz val="10"/>
      <color indexed="8"/>
      <name val="Times New Roman"/>
      <family val="1"/>
    </font>
    <font>
      <b/>
      <sz val="10"/>
      <name val="Times New Roman"/>
      <family val="1"/>
    </font>
    <font>
      <i/>
      <sz val="10"/>
      <color indexed="8"/>
      <name val="Times New Roman"/>
      <family val="1"/>
    </font>
    <font>
      <i/>
      <sz val="10"/>
      <name val="Times New Roman"/>
      <family val="1"/>
    </font>
    <font>
      <sz val="10"/>
      <name val="Arial Cyr"/>
      <family val="0"/>
    </font>
    <font>
      <b/>
      <sz val="14"/>
      <name val="Times New Roman"/>
      <family val="1"/>
    </font>
    <font>
      <sz val="11"/>
      <color indexed="9"/>
      <name val="Calibri"/>
      <family val="2"/>
    </font>
    <font>
      <sz val="11"/>
      <name val="Calibri"/>
      <family val="2"/>
    </font>
    <font>
      <sz val="10"/>
      <color indexed="8"/>
      <name val="Arial Cyr"/>
      <family val="2"/>
    </font>
    <font>
      <sz val="8"/>
      <color indexed="8"/>
      <name val="Arial Cyr"/>
      <family val="2"/>
    </font>
    <font>
      <sz val="9"/>
      <color indexed="8"/>
      <name val="Arial Cyr"/>
      <family val="2"/>
    </font>
    <font>
      <sz val="8"/>
      <color indexed="8"/>
      <name val="Arial"/>
      <family val="2"/>
    </font>
    <font>
      <sz val="6"/>
      <color indexed="8"/>
      <name val="Arial Cyr"/>
      <family val="2"/>
    </font>
    <font>
      <sz val="10"/>
      <color indexed="8"/>
      <name val="Arial"/>
      <family val="2"/>
    </font>
    <font>
      <b/>
      <sz val="11"/>
      <color indexed="8"/>
      <name val="Arial Cyr"/>
      <family val="2"/>
    </font>
    <font>
      <b/>
      <sz val="10"/>
      <color indexed="8"/>
      <name val="Arial Cyr"/>
      <family val="2"/>
    </font>
    <font>
      <sz val="12"/>
      <color indexed="8"/>
      <name val="Times New Roman"/>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Cyr"/>
      <family val="2"/>
    </font>
    <font>
      <sz val="11"/>
      <color rgb="FF000000"/>
      <name val="Calibri"/>
      <family val="2"/>
    </font>
    <font>
      <sz val="8"/>
      <color rgb="FF000000"/>
      <name val="Arial Cyr"/>
      <family val="2"/>
    </font>
    <font>
      <sz val="9"/>
      <color rgb="FF000000"/>
      <name val="Arial Cyr"/>
      <family val="2"/>
    </font>
    <font>
      <sz val="8"/>
      <color rgb="FF000000"/>
      <name val="Arial"/>
      <family val="2"/>
    </font>
    <font>
      <sz val="6"/>
      <color rgb="FF000000"/>
      <name val="Arial Cyr"/>
      <family val="2"/>
    </font>
    <font>
      <sz val="10"/>
      <color rgb="FF000000"/>
      <name val="Arial"/>
      <family val="2"/>
    </font>
    <font>
      <b/>
      <sz val="11"/>
      <color rgb="FF000000"/>
      <name val="Arial Cyr"/>
      <family val="2"/>
    </font>
    <font>
      <b/>
      <sz val="10"/>
      <color rgb="FF000000"/>
      <name val="Arial Cyr"/>
      <family val="2"/>
    </font>
    <font>
      <sz val="12"/>
      <color rgb="FF000000"/>
      <name val="Times New Roman"/>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i/>
      <sz val="10"/>
      <color rgb="FF000000"/>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72">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hair">
        <color rgb="FF000000"/>
      </top>
      <bottom>
        <color rgb="FF000000"/>
      </bottom>
    </border>
    <border>
      <left>
        <color rgb="FF000000"/>
      </left>
      <right>
        <color rgb="FF000000"/>
      </right>
      <top>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medium">
        <color rgb="FF000000"/>
      </top>
      <bottom>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rgb="FF000000"/>
      </bottom>
    </border>
    <border>
      <left>
        <color rgb="FF000000"/>
      </left>
      <right>
        <color rgb="FF000000"/>
      </right>
      <top style="thin">
        <color rgb="FF000000"/>
      </top>
      <bottom style="thin">
        <color rgb="FF000000"/>
      </bottom>
    </border>
    <border>
      <left>
        <color rgb="FF000000"/>
      </left>
      <right style="thin">
        <color rgb="FF000000"/>
      </right>
      <top>
        <color rgb="FF000000"/>
      </top>
      <bottom>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color rgb="FF000000"/>
      </right>
      <top>
        <color rgb="FF000000"/>
      </top>
      <bottom>
        <color rgb="FF000000"/>
      </bottom>
    </border>
    <border>
      <left style="thin">
        <color rgb="FF000000"/>
      </left>
      <right>
        <color rgb="FF000000"/>
      </right>
      <top style="thin">
        <color rgb="FF000000"/>
      </top>
      <bottom>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style="medium">
        <color rgb="FF000000"/>
      </top>
      <bottom style="medium">
        <color rgb="FF000000"/>
      </bottom>
    </border>
    <border>
      <left style="thin">
        <color rgb="FF000000"/>
      </left>
      <right style="medium">
        <color rgb="FF000000"/>
      </right>
      <top style="hair">
        <color rgb="FF000000"/>
      </top>
      <bottom style="hair">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medium"/>
      <right style="thin"/>
      <top style="thin"/>
      <bottom style="thin"/>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medium"/>
      <right style="thin"/>
      <top style="medium"/>
      <bottom style="thin"/>
    </border>
    <border>
      <left>
        <color indexed="63"/>
      </left>
      <right style="thin"/>
      <top style="medium"/>
      <bottom style="medium"/>
    </border>
    <border>
      <left style="thin"/>
      <right style="thin"/>
      <top style="thin"/>
      <bottom style="medium"/>
    </border>
    <border>
      <left style="thin"/>
      <right style="medium"/>
      <top style="medium"/>
      <bottom style="thin"/>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4" fillId="0" borderId="0">
      <alignment/>
      <protection/>
    </xf>
    <xf numFmtId="0" fontId="14" fillId="0" borderId="0">
      <alignment/>
      <protection/>
    </xf>
    <xf numFmtId="0" fontId="40" fillId="0" borderId="1">
      <alignment horizontal="left" wrapText="1"/>
      <protection/>
    </xf>
    <xf numFmtId="0" fontId="41" fillId="0" borderId="0">
      <alignment/>
      <protection/>
    </xf>
    <xf numFmtId="0" fontId="41" fillId="0" borderId="0">
      <alignment/>
      <protection/>
    </xf>
    <xf numFmtId="0" fontId="14" fillId="0" borderId="0">
      <alignment/>
      <protection/>
    </xf>
    <xf numFmtId="0" fontId="42" fillId="0" borderId="2">
      <alignment horizontal="left" wrapText="1" indent="2"/>
      <protection/>
    </xf>
    <xf numFmtId="49" fontId="42" fillId="0" borderId="0">
      <alignment wrapText="1"/>
      <protection/>
    </xf>
    <xf numFmtId="49" fontId="42" fillId="0" borderId="3">
      <alignment horizontal="left"/>
      <protection/>
    </xf>
    <xf numFmtId="0" fontId="42" fillId="0" borderId="4">
      <alignment horizontal="center" vertical="center" shrinkToFit="1"/>
      <protection/>
    </xf>
    <xf numFmtId="0" fontId="42" fillId="0" borderId="5">
      <alignment horizontal="center" vertical="center" shrinkToFit="1"/>
      <protection/>
    </xf>
    <xf numFmtId="49" fontId="42" fillId="0" borderId="0">
      <alignment horizontal="center"/>
      <protection/>
    </xf>
    <xf numFmtId="0" fontId="42" fillId="0" borderId="3">
      <alignment horizontal="center" shrinkToFit="1"/>
      <protection/>
    </xf>
    <xf numFmtId="49" fontId="42" fillId="0" borderId="6">
      <alignment horizontal="center" vertical="center"/>
      <protection/>
    </xf>
    <xf numFmtId="49" fontId="42" fillId="0" borderId="1">
      <alignment horizontal="center" vertical="center"/>
      <protection/>
    </xf>
    <xf numFmtId="49" fontId="42" fillId="0" borderId="3">
      <alignment horizontal="center" vertical="center" shrinkToFit="1"/>
      <protection/>
    </xf>
    <xf numFmtId="184" fontId="42" fillId="0" borderId="1">
      <alignment horizontal="right" vertical="center" shrinkToFit="1"/>
      <protection/>
    </xf>
    <xf numFmtId="4" fontId="42" fillId="0" borderId="1">
      <alignment horizontal="right" shrinkToFit="1"/>
      <protection/>
    </xf>
    <xf numFmtId="49" fontId="43" fillId="0" borderId="0">
      <alignment/>
      <protection/>
    </xf>
    <xf numFmtId="49" fontId="40" fillId="0" borderId="3">
      <alignment shrinkToFit="1"/>
      <protection/>
    </xf>
    <xf numFmtId="49" fontId="42" fillId="0" borderId="3">
      <alignment horizontal="right"/>
      <protection/>
    </xf>
    <xf numFmtId="184" fontId="42" fillId="0" borderId="7">
      <alignment horizontal="right" vertical="center" shrinkToFit="1"/>
      <protection/>
    </xf>
    <xf numFmtId="4" fontId="42" fillId="0" borderId="7">
      <alignment horizontal="right" shrinkToFit="1"/>
      <protection/>
    </xf>
    <xf numFmtId="0" fontId="44" fillId="0" borderId="7">
      <alignment wrapText="1"/>
      <protection/>
    </xf>
    <xf numFmtId="0" fontId="44" fillId="0" borderId="7">
      <alignment/>
      <protection/>
    </xf>
    <xf numFmtId="49" fontId="42" fillId="0" borderId="7">
      <alignment horizontal="center" shrinkToFit="1"/>
      <protection/>
    </xf>
    <xf numFmtId="49" fontId="42" fillId="0" borderId="1">
      <alignment horizontal="center" vertical="center" shrinkToFit="1"/>
      <protection/>
    </xf>
    <xf numFmtId="0" fontId="40" fillId="0" borderId="8">
      <alignment horizontal="left"/>
      <protection/>
    </xf>
    <xf numFmtId="0" fontId="45" fillId="0" borderId="0">
      <alignment horizontal="center"/>
      <protection/>
    </xf>
    <xf numFmtId="0" fontId="40" fillId="0" borderId="0">
      <alignment horizontal="left"/>
      <protection/>
    </xf>
    <xf numFmtId="49" fontId="42" fillId="0" borderId="0">
      <alignment horizontal="left"/>
      <protection/>
    </xf>
    <xf numFmtId="0" fontId="40" fillId="0" borderId="3">
      <alignment/>
      <protection/>
    </xf>
    <xf numFmtId="0" fontId="40" fillId="0" borderId="8">
      <alignment/>
      <protection/>
    </xf>
    <xf numFmtId="0" fontId="40" fillId="0" borderId="9">
      <alignment horizontal="left"/>
      <protection/>
    </xf>
    <xf numFmtId="0" fontId="40" fillId="0" borderId="0">
      <alignment horizontal="center"/>
      <protection/>
    </xf>
    <xf numFmtId="0" fontId="42" fillId="0" borderId="0">
      <alignment horizontal="center"/>
      <protection/>
    </xf>
    <xf numFmtId="0" fontId="42" fillId="0" borderId="3">
      <alignment horizontal="center" wrapText="1"/>
      <protection/>
    </xf>
    <xf numFmtId="0" fontId="45" fillId="0" borderId="8">
      <alignment horizontal="center"/>
      <protection/>
    </xf>
    <xf numFmtId="0" fontId="43" fillId="0" borderId="0">
      <alignment horizontal="left"/>
      <protection/>
    </xf>
    <xf numFmtId="0" fontId="42" fillId="0" borderId="9">
      <alignment/>
      <protection/>
    </xf>
    <xf numFmtId="0" fontId="45" fillId="0" borderId="0">
      <alignment/>
      <protection/>
    </xf>
    <xf numFmtId="49" fontId="40" fillId="0" borderId="0">
      <alignment/>
      <protection/>
    </xf>
    <xf numFmtId="49" fontId="40" fillId="0" borderId="9">
      <alignment/>
      <protection/>
    </xf>
    <xf numFmtId="49" fontId="45" fillId="0" borderId="0">
      <alignment/>
      <protection/>
    </xf>
    <xf numFmtId="0" fontId="40" fillId="0" borderId="1">
      <alignment horizontal="left"/>
      <protection/>
    </xf>
    <xf numFmtId="0" fontId="46" fillId="20" borderId="0">
      <alignment/>
      <protection/>
    </xf>
    <xf numFmtId="0" fontId="40" fillId="0" borderId="0">
      <alignment/>
      <protection/>
    </xf>
    <xf numFmtId="0" fontId="47" fillId="0" borderId="0">
      <alignment/>
      <protection/>
    </xf>
    <xf numFmtId="0" fontId="42" fillId="0" borderId="0">
      <alignment/>
      <protection/>
    </xf>
    <xf numFmtId="0" fontId="42" fillId="0" borderId="0">
      <alignment horizontal="left"/>
      <protection/>
    </xf>
    <xf numFmtId="0" fontId="42" fillId="0" borderId="1">
      <alignment horizontal="center" vertical="top" wrapText="1"/>
      <protection/>
    </xf>
    <xf numFmtId="0" fontId="42" fillId="0" borderId="1">
      <alignment horizontal="center" vertical="center"/>
      <protection/>
    </xf>
    <xf numFmtId="0" fontId="42" fillId="0" borderId="10">
      <alignment horizontal="left" wrapText="1"/>
      <protection/>
    </xf>
    <xf numFmtId="0" fontId="42" fillId="0" borderId="2">
      <alignment horizontal="left" wrapText="1"/>
      <protection/>
    </xf>
    <xf numFmtId="0" fontId="42" fillId="0" borderId="11">
      <alignment horizontal="left" wrapText="1" indent="2"/>
      <protection/>
    </xf>
    <xf numFmtId="0" fontId="41" fillId="0" borderId="0">
      <alignment/>
      <protection/>
    </xf>
    <xf numFmtId="0" fontId="41" fillId="0" borderId="0">
      <alignment/>
      <protection/>
    </xf>
    <xf numFmtId="0" fontId="42" fillId="0" borderId="8">
      <alignment horizontal="left"/>
      <protection/>
    </xf>
    <xf numFmtId="0" fontId="42" fillId="0" borderId="12">
      <alignment horizontal="center" vertical="center"/>
      <protection/>
    </xf>
    <xf numFmtId="49" fontId="42" fillId="0" borderId="4">
      <alignment horizontal="center" wrapText="1"/>
      <protection/>
    </xf>
    <xf numFmtId="49" fontId="42" fillId="0" borderId="13">
      <alignment horizontal="center" shrinkToFit="1"/>
      <protection/>
    </xf>
    <xf numFmtId="49" fontId="42" fillId="0" borderId="14">
      <alignment horizontal="center" shrinkToFit="1"/>
      <protection/>
    </xf>
    <xf numFmtId="0" fontId="46" fillId="0" borderId="0">
      <alignment/>
      <protection/>
    </xf>
    <xf numFmtId="0" fontId="48" fillId="0" borderId="0">
      <alignment/>
      <protection/>
    </xf>
    <xf numFmtId="49" fontId="42" fillId="0" borderId="6">
      <alignment horizontal="center"/>
      <protection/>
    </xf>
    <xf numFmtId="49" fontId="42" fillId="0" borderId="15">
      <alignment horizontal="center"/>
      <protection/>
    </xf>
    <xf numFmtId="49" fontId="42" fillId="0" borderId="16">
      <alignment horizontal="center"/>
      <protection/>
    </xf>
    <xf numFmtId="49" fontId="42" fillId="0" borderId="0">
      <alignment/>
      <protection/>
    </xf>
    <xf numFmtId="0" fontId="42" fillId="0" borderId="3">
      <alignment horizontal="left" wrapText="1"/>
      <protection/>
    </xf>
    <xf numFmtId="0" fontId="42" fillId="0" borderId="17">
      <alignment horizontal="left" wrapText="1"/>
      <protection/>
    </xf>
    <xf numFmtId="49" fontId="42" fillId="0" borderId="8">
      <alignment/>
      <protection/>
    </xf>
    <xf numFmtId="49" fontId="42" fillId="0" borderId="1">
      <alignment horizontal="center" vertical="top" wrapText="1"/>
      <protection/>
    </xf>
    <xf numFmtId="49" fontId="42" fillId="0" borderId="12">
      <alignment horizontal="center" vertical="center"/>
      <protection/>
    </xf>
    <xf numFmtId="4" fontId="42" fillId="0" borderId="6">
      <alignment horizontal="right" shrinkToFit="1"/>
      <protection/>
    </xf>
    <xf numFmtId="4" fontId="42" fillId="0" borderId="15">
      <alignment horizontal="right" shrinkToFit="1"/>
      <protection/>
    </xf>
    <xf numFmtId="4" fontId="42" fillId="0" borderId="16">
      <alignment horizontal="right" shrinkToFit="1"/>
      <protection/>
    </xf>
    <xf numFmtId="0" fontId="47" fillId="0" borderId="0">
      <alignment horizontal="center"/>
      <protection/>
    </xf>
    <xf numFmtId="0" fontId="48" fillId="0" borderId="18">
      <alignment/>
      <protection/>
    </xf>
    <xf numFmtId="0" fontId="42" fillId="0" borderId="19">
      <alignment horizontal="right"/>
      <protection/>
    </xf>
    <xf numFmtId="49" fontId="42" fillId="0" borderId="19">
      <alignment horizontal="right" vertical="center"/>
      <protection/>
    </xf>
    <xf numFmtId="49" fontId="42" fillId="0" borderId="19">
      <alignment horizontal="right"/>
      <protection/>
    </xf>
    <xf numFmtId="49" fontId="42" fillId="0" borderId="19">
      <alignment/>
      <protection/>
    </xf>
    <xf numFmtId="0" fontId="42" fillId="0" borderId="3">
      <alignment horizontal="center"/>
      <protection/>
    </xf>
    <xf numFmtId="0" fontId="42" fillId="0" borderId="12">
      <alignment horizontal="center"/>
      <protection/>
    </xf>
    <xf numFmtId="49" fontId="42" fillId="0" borderId="20">
      <alignment horizontal="center"/>
      <protection/>
    </xf>
    <xf numFmtId="183" fontId="42" fillId="0" borderId="21">
      <alignment horizontal="center"/>
      <protection/>
    </xf>
    <xf numFmtId="49" fontId="42" fillId="0" borderId="21">
      <alignment horizontal="center" vertical="center"/>
      <protection/>
    </xf>
    <xf numFmtId="49" fontId="42" fillId="0" borderId="21">
      <alignment horizontal="center"/>
      <protection/>
    </xf>
    <xf numFmtId="49" fontId="42" fillId="0" borderId="22">
      <alignment horizontal="center"/>
      <protection/>
    </xf>
    <xf numFmtId="0" fontId="47" fillId="0" borderId="3">
      <alignment horizontal="center"/>
      <protection/>
    </xf>
    <xf numFmtId="0" fontId="49" fillId="0" borderId="0">
      <alignment horizontal="right"/>
      <protection/>
    </xf>
    <xf numFmtId="0" fontId="49" fillId="0" borderId="23">
      <alignment horizontal="right"/>
      <protection/>
    </xf>
    <xf numFmtId="0" fontId="49" fillId="0" borderId="24">
      <alignment horizontal="right"/>
      <protection/>
    </xf>
    <xf numFmtId="0" fontId="40" fillId="0" borderId="25">
      <alignment/>
      <protection/>
    </xf>
    <xf numFmtId="0" fontId="40" fillId="0" borderId="23">
      <alignment/>
      <protection/>
    </xf>
    <xf numFmtId="0" fontId="42" fillId="0" borderId="26">
      <alignment horizontal="left" wrapText="1"/>
      <protection/>
    </xf>
    <xf numFmtId="0" fontId="42" fillId="0" borderId="7">
      <alignment horizontal="left" wrapText="1"/>
      <protection/>
    </xf>
    <xf numFmtId="0" fontId="41" fillId="0" borderId="8">
      <alignment/>
      <protection/>
    </xf>
    <xf numFmtId="0" fontId="42" fillId="0" borderId="4">
      <alignment horizontal="center" shrinkToFit="1"/>
      <protection/>
    </xf>
    <xf numFmtId="0" fontId="42" fillId="0" borderId="13">
      <alignment horizontal="center" shrinkToFit="1"/>
      <protection/>
    </xf>
    <xf numFmtId="49" fontId="42" fillId="0" borderId="14">
      <alignment horizontal="center" wrapText="1"/>
      <protection/>
    </xf>
    <xf numFmtId="49" fontId="42" fillId="0" borderId="27">
      <alignment horizontal="center" shrinkToFit="1"/>
      <protection/>
    </xf>
    <xf numFmtId="0" fontId="41" fillId="0" borderId="9">
      <alignment/>
      <protection/>
    </xf>
    <xf numFmtId="0" fontId="42" fillId="0" borderId="12">
      <alignment horizontal="center" vertical="center" shrinkToFit="1"/>
      <protection/>
    </xf>
    <xf numFmtId="49" fontId="42" fillId="0" borderId="16">
      <alignment horizontal="center" wrapText="1"/>
      <protection/>
    </xf>
    <xf numFmtId="49" fontId="42" fillId="0" borderId="28">
      <alignment horizontal="center"/>
      <protection/>
    </xf>
    <xf numFmtId="49" fontId="42" fillId="0" borderId="12">
      <alignment horizontal="center" vertical="center" shrinkToFit="1"/>
      <protection/>
    </xf>
    <xf numFmtId="184" fontId="42" fillId="0" borderId="15">
      <alignment horizontal="right" shrinkToFit="1"/>
      <protection/>
    </xf>
    <xf numFmtId="4" fontId="42" fillId="0" borderId="16">
      <alignment horizontal="right" wrapText="1"/>
      <protection/>
    </xf>
    <xf numFmtId="4" fontId="42" fillId="0" borderId="28">
      <alignment horizontal="right" shrinkToFit="1"/>
      <protection/>
    </xf>
    <xf numFmtId="49" fontId="42" fillId="0" borderId="0">
      <alignment horizontal="right"/>
      <protection/>
    </xf>
    <xf numFmtId="4" fontId="42" fillId="0" borderId="29">
      <alignment horizontal="right" shrinkToFit="1"/>
      <protection/>
    </xf>
    <xf numFmtId="184" fontId="42" fillId="0" borderId="30">
      <alignment horizontal="right" shrinkToFit="1"/>
      <protection/>
    </xf>
    <xf numFmtId="4" fontId="42" fillId="0" borderId="11">
      <alignment horizontal="right" wrapText="1"/>
      <protection/>
    </xf>
    <xf numFmtId="49" fontId="42" fillId="0" borderId="31">
      <alignment horizontal="center"/>
      <protection/>
    </xf>
    <xf numFmtId="0" fontId="47" fillId="0" borderId="23">
      <alignment horizontal="center"/>
      <protection/>
    </xf>
    <xf numFmtId="49" fontId="40" fillId="0" borderId="23">
      <alignment/>
      <protection/>
    </xf>
    <xf numFmtId="49" fontId="40" fillId="0" borderId="24">
      <alignment/>
      <protection/>
    </xf>
    <xf numFmtId="0" fontId="40" fillId="0" borderId="24">
      <alignment wrapText="1"/>
      <protection/>
    </xf>
    <xf numFmtId="0" fontId="40" fillId="0" borderId="24">
      <alignment/>
      <protection/>
    </xf>
    <xf numFmtId="0" fontId="42" fillId="0" borderId="0">
      <alignment wrapText="1"/>
      <protection/>
    </xf>
    <xf numFmtId="0" fontId="42" fillId="0" borderId="3">
      <alignment horizontal="left"/>
      <protection/>
    </xf>
    <xf numFmtId="0" fontId="42" fillId="0" borderId="10">
      <alignment horizontal="left" wrapText="1" indent="2"/>
      <protection/>
    </xf>
    <xf numFmtId="0" fontId="42" fillId="0" borderId="32">
      <alignment horizontal="left" wrapText="1"/>
      <protection/>
    </xf>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50" fillId="27" borderId="33" applyNumberFormat="0" applyAlignment="0" applyProtection="0"/>
    <xf numFmtId="0" fontId="51" fillId="28" borderId="34" applyNumberFormat="0" applyAlignment="0" applyProtection="0"/>
    <xf numFmtId="0" fontId="52" fillId="28" borderId="3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5" applyNumberFormat="0" applyFill="0" applyAlignment="0" applyProtection="0"/>
    <xf numFmtId="0" fontId="54" fillId="0" borderId="36" applyNumberFormat="0" applyFill="0" applyAlignment="0" applyProtection="0"/>
    <xf numFmtId="0" fontId="55" fillId="0" borderId="37" applyNumberFormat="0" applyFill="0" applyAlignment="0" applyProtection="0"/>
    <xf numFmtId="0" fontId="55" fillId="0" borderId="0" applyNumberFormat="0" applyFill="0" applyBorder="0" applyAlignment="0" applyProtection="0"/>
    <xf numFmtId="0" fontId="56" fillId="0" borderId="38" applyNumberFormat="0" applyFill="0" applyAlignment="0" applyProtection="0"/>
    <xf numFmtId="0" fontId="57" fillId="29" borderId="39"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0" fillId="31" borderId="0" applyNumberFormat="0" applyBorder="0" applyAlignment="0" applyProtection="0"/>
    <xf numFmtId="0" fontId="61" fillId="0" borderId="0" applyNumberFormat="0" applyFill="0" applyBorder="0" applyAlignment="0" applyProtection="0"/>
    <xf numFmtId="0" fontId="0" fillId="32" borderId="40" applyNumberFormat="0" applyFont="0" applyAlignment="0" applyProtection="0"/>
    <xf numFmtId="9" fontId="0" fillId="0" borderId="0" applyFont="0" applyFill="0" applyBorder="0" applyAlignment="0" applyProtection="0"/>
    <xf numFmtId="0" fontId="62" fillId="0" borderId="41"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3" borderId="0" applyNumberFormat="0" applyBorder="0" applyAlignment="0" applyProtection="0"/>
  </cellStyleXfs>
  <cellXfs count="217">
    <xf numFmtId="0" fontId="0" fillId="0" borderId="0" xfId="0" applyFont="1" applyAlignment="1">
      <alignment/>
    </xf>
    <xf numFmtId="0" fontId="4" fillId="34" borderId="0" xfId="0" applyFont="1" applyFill="1" applyAlignment="1">
      <alignment horizontal="left" vertical="top" wrapText="1"/>
    </xf>
    <xf numFmtId="0" fontId="4" fillId="34" borderId="0" xfId="0" applyFont="1" applyFill="1" applyAlignment="1">
      <alignment horizontal="center" vertical="top" wrapText="1"/>
    </xf>
    <xf numFmtId="0" fontId="6" fillId="34" borderId="42" xfId="0" applyFont="1" applyFill="1" applyBorder="1" applyAlignment="1">
      <alignment horizontal="center" vertical="top" wrapText="1"/>
    </xf>
    <xf numFmtId="0" fontId="7" fillId="34" borderId="0" xfId="0" applyFont="1" applyFill="1" applyAlignment="1">
      <alignment horizontal="left" vertical="top" wrapText="1"/>
    </xf>
    <xf numFmtId="0" fontId="10" fillId="34" borderId="43" xfId="182" applyFont="1" applyFill="1" applyBorder="1" applyAlignment="1">
      <alignment horizontal="left" vertical="top" wrapText="1"/>
      <protection/>
    </xf>
    <xf numFmtId="0" fontId="3" fillId="34" borderId="0" xfId="0" applyFont="1" applyFill="1" applyAlignment="1">
      <alignment horizontal="center" vertical="top" wrapText="1"/>
    </xf>
    <xf numFmtId="0" fontId="65" fillId="34" borderId="44" xfId="0" applyFont="1" applyFill="1" applyBorder="1" applyAlignment="1">
      <alignment horizontal="center" vertical="top" wrapText="1"/>
    </xf>
    <xf numFmtId="0" fontId="66" fillId="34" borderId="45" xfId="0" applyFont="1" applyFill="1" applyBorder="1" applyAlignment="1">
      <alignment horizontal="center" vertical="top"/>
    </xf>
    <xf numFmtId="0" fontId="66" fillId="34" borderId="43" xfId="0" applyFont="1" applyFill="1" applyBorder="1" applyAlignment="1">
      <alignment horizontal="left" vertical="top" wrapText="1"/>
    </xf>
    <xf numFmtId="0" fontId="65" fillId="34" borderId="44" xfId="0" applyFont="1" applyFill="1" applyBorder="1" applyAlignment="1">
      <alignment horizontal="left" vertical="top" wrapText="1"/>
    </xf>
    <xf numFmtId="0" fontId="10" fillId="34" borderId="45" xfId="0" applyFont="1" applyFill="1" applyBorder="1" applyAlignment="1">
      <alignment horizontal="center" vertical="top" wrapText="1"/>
    </xf>
    <xf numFmtId="0" fontId="10" fillId="34" borderId="43" xfId="0" applyFont="1" applyFill="1" applyBorder="1" applyAlignment="1">
      <alignment horizontal="center" vertical="top" wrapText="1"/>
    </xf>
    <xf numFmtId="0" fontId="10" fillId="34" borderId="43" xfId="0" applyFont="1" applyFill="1" applyBorder="1" applyAlignment="1">
      <alignment horizontal="left" vertical="top" wrapText="1"/>
    </xf>
    <xf numFmtId="0" fontId="10" fillId="34" borderId="43" xfId="181" applyFont="1" applyFill="1" applyBorder="1" applyAlignment="1">
      <alignment horizontal="center" vertical="top" wrapText="1"/>
      <protection/>
    </xf>
    <xf numFmtId="0" fontId="10" fillId="34" borderId="43" xfId="181" applyFont="1" applyFill="1" applyBorder="1" applyAlignment="1">
      <alignment horizontal="left" vertical="top" wrapText="1"/>
      <protection/>
    </xf>
    <xf numFmtId="0" fontId="3" fillId="34" borderId="44" xfId="0" applyFont="1" applyFill="1" applyBorder="1" applyAlignment="1">
      <alignment horizontal="center" vertical="top" wrapText="1"/>
    </xf>
    <xf numFmtId="0" fontId="3" fillId="34" borderId="43" xfId="0" applyNumberFormat="1" applyFont="1" applyFill="1" applyBorder="1" applyAlignment="1">
      <alignment horizontal="left" vertical="top" wrapText="1"/>
    </xf>
    <xf numFmtId="0" fontId="3" fillId="34" borderId="45" xfId="0" applyFont="1" applyFill="1" applyBorder="1" applyAlignment="1">
      <alignment horizontal="center" vertical="top" wrapText="1"/>
    </xf>
    <xf numFmtId="0" fontId="7" fillId="34" borderId="44" xfId="0" applyFont="1" applyFill="1" applyBorder="1" applyAlignment="1">
      <alignment horizontal="center" vertical="top" wrapText="1"/>
    </xf>
    <xf numFmtId="0" fontId="7" fillId="34" borderId="44" xfId="0" applyFont="1" applyFill="1" applyBorder="1" applyAlignment="1">
      <alignment horizontal="left" vertical="top" wrapText="1"/>
    </xf>
    <xf numFmtId="0" fontId="65" fillId="34" borderId="43" xfId="0" applyNumberFormat="1" applyFont="1" applyFill="1" applyBorder="1" applyAlignment="1">
      <alignment horizontal="left" vertical="top" wrapText="1"/>
    </xf>
    <xf numFmtId="0" fontId="67" fillId="34" borderId="43" xfId="0" applyFont="1" applyFill="1" applyBorder="1" applyAlignment="1">
      <alignment horizontal="center" vertical="top" wrapText="1"/>
    </xf>
    <xf numFmtId="0" fontId="67" fillId="34" borderId="43" xfId="0" applyNumberFormat="1" applyFont="1" applyFill="1" applyBorder="1" applyAlignment="1">
      <alignment horizontal="left" vertical="top" wrapText="1"/>
    </xf>
    <xf numFmtId="0" fontId="7" fillId="34" borderId="43" xfId="0" applyNumberFormat="1" applyFont="1" applyFill="1" applyBorder="1" applyAlignment="1">
      <alignment horizontal="left" vertical="top" wrapText="1"/>
    </xf>
    <xf numFmtId="0" fontId="2" fillId="34" borderId="45" xfId="0" applyFont="1" applyFill="1" applyBorder="1" applyAlignment="1">
      <alignment horizontal="left" vertical="top" wrapText="1"/>
    </xf>
    <xf numFmtId="0" fontId="7" fillId="34" borderId="43" xfId="0" applyFont="1" applyFill="1" applyBorder="1" applyAlignment="1">
      <alignment horizontal="left" vertical="top"/>
    </xf>
    <xf numFmtId="165" fontId="10" fillId="34" borderId="43" xfId="0" applyNumberFormat="1" applyFont="1" applyFill="1" applyBorder="1" applyAlignment="1">
      <alignment horizontal="left" vertical="top" wrapText="1"/>
    </xf>
    <xf numFmtId="0" fontId="2" fillId="34" borderId="44" xfId="0" applyFont="1" applyFill="1" applyBorder="1" applyAlignment="1">
      <alignment horizontal="center" vertical="top" wrapText="1"/>
    </xf>
    <xf numFmtId="0" fontId="2" fillId="34" borderId="44" xfId="0" applyFont="1" applyFill="1" applyBorder="1" applyAlignment="1">
      <alignment horizontal="left" vertical="top" wrapText="1"/>
    </xf>
    <xf numFmtId="49" fontId="10" fillId="34" borderId="43" xfId="0" applyNumberFormat="1" applyFont="1" applyFill="1" applyBorder="1" applyAlignment="1">
      <alignment horizontal="center" vertical="top"/>
    </xf>
    <xf numFmtId="0" fontId="10" fillId="34" borderId="43" xfId="178" applyFont="1" applyFill="1" applyBorder="1" applyAlignment="1">
      <alignment horizontal="left" vertical="top" wrapText="1"/>
      <protection/>
    </xf>
    <xf numFmtId="49" fontId="6" fillId="34" borderId="46" xfId="0" applyNumberFormat="1" applyFont="1" applyFill="1" applyBorder="1" applyAlignment="1">
      <alignment horizontal="center" vertical="top" wrapText="1"/>
    </xf>
    <xf numFmtId="0" fontId="6" fillId="34" borderId="42" xfId="0" applyFont="1" applyFill="1" applyBorder="1" applyAlignment="1">
      <alignment horizontal="left" vertical="top" wrapText="1"/>
    </xf>
    <xf numFmtId="0" fontId="7" fillId="34" borderId="43" xfId="0" applyFont="1" applyFill="1" applyBorder="1" applyAlignment="1">
      <alignment horizontal="center" vertical="top" wrapText="1"/>
    </xf>
    <xf numFmtId="0" fontId="7" fillId="34" borderId="43" xfId="0" applyFont="1" applyFill="1" applyBorder="1" applyAlignment="1">
      <alignment horizontal="left" vertical="top" wrapText="1"/>
    </xf>
    <xf numFmtId="0" fontId="2" fillId="34" borderId="43" xfId="0" applyFont="1" applyFill="1" applyBorder="1" applyAlignment="1">
      <alignment horizontal="center" vertical="top" wrapText="1"/>
    </xf>
    <xf numFmtId="0" fontId="2" fillId="34" borderId="43" xfId="0" applyFont="1" applyFill="1" applyBorder="1" applyAlignment="1">
      <alignment horizontal="left" vertical="top" wrapText="1"/>
    </xf>
    <xf numFmtId="0" fontId="8" fillId="34" borderId="43" xfId="0" applyFont="1" applyFill="1" applyBorder="1" applyAlignment="1">
      <alignment horizontal="left" vertical="top" wrapText="1"/>
    </xf>
    <xf numFmtId="0" fontId="8" fillId="34" borderId="43" xfId="0" applyFont="1" applyFill="1" applyBorder="1" applyAlignment="1">
      <alignment horizontal="center" vertical="top" wrapText="1"/>
    </xf>
    <xf numFmtId="49" fontId="7" fillId="34" borderId="46" xfId="0" applyNumberFormat="1" applyFont="1" applyFill="1" applyBorder="1" applyAlignment="1">
      <alignment horizontal="center" vertical="top" wrapText="1"/>
    </xf>
    <xf numFmtId="0" fontId="3" fillId="34" borderId="0" xfId="0" applyFont="1" applyFill="1" applyAlignment="1">
      <alignment horizontal="left" vertical="top" wrapText="1"/>
    </xf>
    <xf numFmtId="0" fontId="65" fillId="34" borderId="43" xfId="0" applyFont="1" applyFill="1" applyBorder="1" applyAlignment="1">
      <alignment horizontal="left" vertical="top" wrapText="1"/>
    </xf>
    <xf numFmtId="0" fontId="2" fillId="34" borderId="43" xfId="178" applyFont="1" applyFill="1" applyBorder="1" applyAlignment="1">
      <alignment horizontal="left" vertical="top" wrapText="1"/>
      <protection/>
    </xf>
    <xf numFmtId="0" fontId="10" fillId="34" borderId="43" xfId="190" applyFont="1" applyFill="1" applyBorder="1" applyAlignment="1">
      <alignment horizontal="left" vertical="top" wrapText="1"/>
      <protection/>
    </xf>
    <xf numFmtId="0" fontId="65" fillId="34" borderId="43" xfId="0" applyFont="1" applyFill="1" applyBorder="1" applyAlignment="1">
      <alignment horizontal="center" vertical="top" wrapText="1"/>
    </xf>
    <xf numFmtId="0" fontId="2" fillId="34" borderId="43" xfId="178" applyFont="1" applyFill="1" applyBorder="1" applyAlignment="1">
      <alignment horizontal="center" vertical="top" wrapText="1"/>
      <protection/>
    </xf>
    <xf numFmtId="0" fontId="3" fillId="34" borderId="43" xfId="0" applyFont="1" applyFill="1" applyBorder="1" applyAlignment="1">
      <alignment horizontal="center" vertical="top" wrapText="1"/>
    </xf>
    <xf numFmtId="0" fontId="3" fillId="34" borderId="43" xfId="0" applyFont="1" applyFill="1" applyBorder="1" applyAlignment="1">
      <alignment horizontal="left" vertical="top" wrapText="1"/>
    </xf>
    <xf numFmtId="0" fontId="7" fillId="34" borderId="42" xfId="0" applyFont="1" applyFill="1" applyBorder="1" applyAlignment="1">
      <alignment horizontal="center" vertical="top" wrapText="1"/>
    </xf>
    <xf numFmtId="0" fontId="7" fillId="34" borderId="42" xfId="0" applyFont="1" applyFill="1" applyBorder="1" applyAlignment="1">
      <alignment horizontal="left" vertical="top" wrapText="1"/>
    </xf>
    <xf numFmtId="0" fontId="10" fillId="34" borderId="45" xfId="178" applyFont="1" applyFill="1" applyBorder="1" applyAlignment="1">
      <alignment horizontal="left" vertical="top" wrapText="1"/>
      <protection/>
    </xf>
    <xf numFmtId="0" fontId="2" fillId="34" borderId="45" xfId="0" applyFont="1" applyFill="1" applyBorder="1" applyAlignment="1">
      <alignment horizontal="center" vertical="top" wrapText="1"/>
    </xf>
    <xf numFmtId="0" fontId="66" fillId="34" borderId="45" xfId="0" applyFont="1" applyFill="1" applyBorder="1" applyAlignment="1">
      <alignment horizontal="left" vertical="top" wrapText="1"/>
    </xf>
    <xf numFmtId="0" fontId="10" fillId="34" borderId="43" xfId="178" applyFont="1" applyFill="1" applyBorder="1" applyAlignment="1">
      <alignment horizontal="center" vertical="top" wrapText="1"/>
      <protection/>
    </xf>
    <xf numFmtId="0" fontId="66" fillId="34" borderId="43" xfId="0" applyFont="1" applyFill="1" applyBorder="1" applyAlignment="1">
      <alignment horizontal="center" vertical="top" wrapText="1"/>
    </xf>
    <xf numFmtId="0" fontId="3" fillId="34" borderId="45" xfId="0" applyFont="1" applyFill="1" applyBorder="1" applyAlignment="1">
      <alignment horizontal="left" vertical="top" wrapText="1"/>
    </xf>
    <xf numFmtId="164" fontId="6" fillId="34" borderId="47" xfId="0" applyNumberFormat="1" applyFont="1" applyFill="1" applyBorder="1" applyAlignment="1">
      <alignment horizontal="center" vertical="top" wrapText="1"/>
    </xf>
    <xf numFmtId="164" fontId="7" fillId="34" borderId="47" xfId="0" applyNumberFormat="1" applyFont="1" applyFill="1" applyBorder="1" applyAlignment="1">
      <alignment horizontal="center" vertical="top" wrapText="1"/>
    </xf>
    <xf numFmtId="49" fontId="68" fillId="34" borderId="43" xfId="99" applyFont="1" applyFill="1" applyBorder="1" applyAlignment="1" applyProtection="1">
      <alignment horizontal="center" vertical="top" wrapText="1"/>
      <protection/>
    </xf>
    <xf numFmtId="0" fontId="68" fillId="34" borderId="43" xfId="87" applyNumberFormat="1" applyFont="1" applyFill="1" applyBorder="1" applyAlignment="1" applyProtection="1">
      <alignment horizontal="left" vertical="top" wrapText="1"/>
      <protection/>
    </xf>
    <xf numFmtId="165" fontId="10" fillId="34" borderId="43" xfId="0" applyNumberFormat="1" applyFont="1" applyFill="1" applyBorder="1" applyAlignment="1">
      <alignment horizontal="center" vertical="top" wrapText="1"/>
    </xf>
    <xf numFmtId="0" fontId="8" fillId="34" borderId="43" xfId="181" applyFont="1" applyFill="1" applyBorder="1" applyAlignment="1">
      <alignment horizontal="center" vertical="top" wrapText="1"/>
      <protection/>
    </xf>
    <xf numFmtId="0" fontId="8" fillId="34" borderId="43" xfId="181" applyFont="1" applyFill="1" applyBorder="1" applyAlignment="1">
      <alignment horizontal="left" vertical="top" wrapText="1"/>
      <protection/>
    </xf>
    <xf numFmtId="49" fontId="10" fillId="34" borderId="43" xfId="0" applyNumberFormat="1" applyFont="1" applyFill="1" applyBorder="1" applyAlignment="1">
      <alignment horizontal="center" vertical="top" wrapText="1"/>
    </xf>
    <xf numFmtId="165" fontId="5" fillId="34" borderId="48" xfId="0" applyNumberFormat="1" applyFont="1" applyFill="1" applyBorder="1" applyAlignment="1">
      <alignment horizontal="center" vertical="top" wrapText="1"/>
    </xf>
    <xf numFmtId="0" fontId="65" fillId="34" borderId="45" xfId="0" applyFont="1" applyFill="1" applyBorder="1" applyAlignment="1">
      <alignment horizontal="center" vertical="top" wrapText="1"/>
    </xf>
    <xf numFmtId="0" fontId="65" fillId="34" borderId="45" xfId="0" applyNumberFormat="1" applyFont="1" applyFill="1" applyBorder="1" applyAlignment="1">
      <alignment horizontal="left" vertical="top" wrapText="1"/>
    </xf>
    <xf numFmtId="0" fontId="7" fillId="34" borderId="44" xfId="0" applyNumberFormat="1" applyFont="1" applyFill="1" applyBorder="1" applyAlignment="1">
      <alignment horizontal="left" vertical="top" wrapText="1"/>
    </xf>
    <xf numFmtId="49" fontId="69" fillId="34" borderId="45" xfId="99" applyFont="1" applyFill="1" applyBorder="1" applyAlignment="1" applyProtection="1">
      <alignment horizontal="center" vertical="top" wrapText="1"/>
      <protection/>
    </xf>
    <xf numFmtId="0" fontId="69" fillId="34" borderId="45" xfId="87" applyNumberFormat="1" applyFont="1" applyFill="1" applyBorder="1" applyAlignment="1" applyProtection="1">
      <alignment horizontal="left" vertical="top" wrapText="1"/>
      <protection/>
    </xf>
    <xf numFmtId="0" fontId="2" fillId="34" borderId="43" xfId="178" applyNumberFormat="1" applyFont="1" applyFill="1" applyBorder="1" applyAlignment="1">
      <alignment horizontal="left" vertical="top" wrapText="1"/>
      <protection/>
    </xf>
    <xf numFmtId="0" fontId="10" fillId="34" borderId="43" xfId="188" applyFont="1" applyFill="1" applyBorder="1" applyAlignment="1">
      <alignment horizontal="left" vertical="top" wrapText="1"/>
      <protection/>
    </xf>
    <xf numFmtId="165" fontId="10" fillId="34" borderId="43" xfId="178" applyNumberFormat="1" applyFont="1" applyFill="1" applyBorder="1" applyAlignment="1">
      <alignment horizontal="left" vertical="top" wrapText="1"/>
      <protection/>
    </xf>
    <xf numFmtId="0" fontId="10" fillId="34" borderId="43" xfId="0" applyNumberFormat="1" applyFont="1" applyFill="1" applyBorder="1" applyAlignment="1">
      <alignment horizontal="left" vertical="top" wrapText="1"/>
    </xf>
    <xf numFmtId="0" fontId="10" fillId="34" borderId="43" xfId="190" applyFont="1" applyFill="1" applyBorder="1" applyAlignment="1">
      <alignment horizontal="center" vertical="top" wrapText="1"/>
      <protection/>
    </xf>
    <xf numFmtId="0" fontId="66" fillId="34" borderId="43" xfId="0" applyFont="1" applyFill="1" applyBorder="1" applyAlignment="1">
      <alignment vertical="top" wrapText="1"/>
    </xf>
    <xf numFmtId="167" fontId="3" fillId="34" borderId="0" xfId="0" applyNumberFormat="1" applyFont="1" applyFill="1" applyAlignment="1">
      <alignment horizontal="left" vertical="top" wrapText="1"/>
    </xf>
    <xf numFmtId="49" fontId="7" fillId="34" borderId="49" xfId="0" applyNumberFormat="1" applyFont="1" applyFill="1" applyBorder="1" applyAlignment="1">
      <alignment horizontal="center" vertical="top" wrapText="1"/>
    </xf>
    <xf numFmtId="165" fontId="2" fillId="34" borderId="49" xfId="178" applyNumberFormat="1" applyFont="1" applyFill="1" applyBorder="1" applyAlignment="1">
      <alignment horizontal="center" vertical="top"/>
      <protection/>
    </xf>
    <xf numFmtId="165" fontId="10" fillId="34" borderId="44" xfId="0" applyNumberFormat="1" applyFont="1" applyFill="1" applyBorder="1" applyAlignment="1">
      <alignment horizontal="center" vertical="top" wrapText="1"/>
    </xf>
    <xf numFmtId="165" fontId="10" fillId="34" borderId="44" xfId="0" applyNumberFormat="1" applyFont="1" applyFill="1" applyBorder="1" applyAlignment="1">
      <alignment horizontal="left" vertical="top" wrapText="1"/>
    </xf>
    <xf numFmtId="0" fontId="66" fillId="35" borderId="43" xfId="0" applyFont="1" applyFill="1" applyBorder="1" applyAlignment="1">
      <alignment horizontal="center" vertical="top" wrapText="1"/>
    </xf>
    <xf numFmtId="0" fontId="66" fillId="35" borderId="43" xfId="0" applyFont="1" applyFill="1" applyBorder="1" applyAlignment="1">
      <alignment vertical="top" wrapText="1"/>
    </xf>
    <xf numFmtId="0" fontId="66" fillId="34" borderId="43" xfId="0" applyFont="1" applyFill="1" applyBorder="1" applyAlignment="1">
      <alignment horizontal="center" vertical="top"/>
    </xf>
    <xf numFmtId="0" fontId="66" fillId="34" borderId="45" xfId="0" applyFont="1" applyFill="1" applyBorder="1" applyAlignment="1">
      <alignment horizontal="center" vertical="top" wrapText="1"/>
    </xf>
    <xf numFmtId="49" fontId="3" fillId="34" borderId="46" xfId="0" applyNumberFormat="1" applyFont="1" applyFill="1" applyBorder="1" applyAlignment="1">
      <alignment horizontal="center" vertical="top" wrapText="1"/>
    </xf>
    <xf numFmtId="0" fontId="9" fillId="34" borderId="43" xfId="0" applyFont="1" applyFill="1" applyBorder="1" applyAlignment="1">
      <alignment horizontal="center" vertical="top" wrapText="1"/>
    </xf>
    <xf numFmtId="0" fontId="9" fillId="34" borderId="43" xfId="0" applyFont="1" applyFill="1" applyBorder="1" applyAlignment="1">
      <alignment horizontal="left" vertical="top" wrapText="1"/>
    </xf>
    <xf numFmtId="0" fontId="66" fillId="34" borderId="44" xfId="0" applyFont="1" applyFill="1" applyBorder="1" applyAlignment="1">
      <alignment horizontal="left" vertical="top" wrapText="1"/>
    </xf>
    <xf numFmtId="0" fontId="66" fillId="34" borderId="44" xfId="0" applyFont="1" applyFill="1" applyBorder="1" applyAlignment="1">
      <alignment horizontal="center" vertical="top"/>
    </xf>
    <xf numFmtId="0" fontId="65" fillId="34" borderId="50" xfId="0" applyNumberFormat="1" applyFont="1" applyFill="1" applyBorder="1" applyAlignment="1">
      <alignment horizontal="left" vertical="top" wrapText="1"/>
    </xf>
    <xf numFmtId="164" fontId="7" fillId="34" borderId="51" xfId="0" applyNumberFormat="1" applyFont="1" applyFill="1" applyBorder="1" applyAlignment="1">
      <alignment horizontal="center" vertical="top" wrapText="1"/>
    </xf>
    <xf numFmtId="49" fontId="3" fillId="34" borderId="52" xfId="0" applyNumberFormat="1" applyFont="1" applyFill="1" applyBorder="1" applyAlignment="1">
      <alignment horizontal="center" vertical="top" wrapText="1"/>
    </xf>
    <xf numFmtId="164" fontId="3" fillId="34" borderId="53" xfId="0" applyNumberFormat="1" applyFont="1" applyFill="1" applyBorder="1" applyAlignment="1">
      <alignment horizontal="center" vertical="top" wrapText="1"/>
    </xf>
    <xf numFmtId="164" fontId="3" fillId="34" borderId="47" xfId="0" applyNumberFormat="1" applyFont="1" applyFill="1" applyBorder="1" applyAlignment="1">
      <alignment horizontal="center" vertical="top" wrapText="1"/>
    </xf>
    <xf numFmtId="49" fontId="3" fillId="34" borderId="49" xfId="0" applyNumberFormat="1" applyFont="1" applyFill="1" applyBorder="1" applyAlignment="1">
      <alignment horizontal="center" vertical="top" wrapText="1"/>
    </xf>
    <xf numFmtId="164" fontId="3" fillId="34" borderId="51" xfId="0" applyNumberFormat="1" applyFont="1" applyFill="1" applyBorder="1" applyAlignment="1">
      <alignment horizontal="center" vertical="top" wrapText="1"/>
    </xf>
    <xf numFmtId="49" fontId="68" fillId="0" borderId="43" xfId="99" applyFont="1" applyBorder="1" applyAlignment="1" applyProtection="1">
      <alignment horizontal="center" vertical="top" wrapText="1"/>
      <protection/>
    </xf>
    <xf numFmtId="0" fontId="68" fillId="0" borderId="43" xfId="87" applyNumberFormat="1" applyFont="1" applyBorder="1" applyAlignment="1" applyProtection="1">
      <alignment horizontal="left" vertical="top" wrapText="1"/>
      <protection/>
    </xf>
    <xf numFmtId="49" fontId="69" fillId="0" borderId="43" xfId="99" applyFont="1" applyBorder="1" applyAlignment="1" applyProtection="1">
      <alignment horizontal="center" vertical="top" wrapText="1"/>
      <protection/>
    </xf>
    <xf numFmtId="0" fontId="69" fillId="0" borderId="43" xfId="87" applyNumberFormat="1" applyFont="1" applyBorder="1" applyAlignment="1" applyProtection="1">
      <alignment horizontal="left" vertical="top" wrapText="1"/>
      <protection/>
    </xf>
    <xf numFmtId="49" fontId="69" fillId="0" borderId="45" xfId="99" applyFont="1" applyBorder="1" applyAlignment="1" applyProtection="1">
      <alignment horizontal="center" vertical="top" wrapText="1"/>
      <protection/>
    </xf>
    <xf numFmtId="0" fontId="69" fillId="0" borderId="45" xfId="87" applyNumberFormat="1" applyFont="1" applyBorder="1" applyAlignment="1" applyProtection="1">
      <alignment horizontal="left" vertical="top" wrapText="1"/>
      <protection/>
    </xf>
    <xf numFmtId="49" fontId="3" fillId="34" borderId="54" xfId="0" applyNumberFormat="1" applyFont="1" applyFill="1" applyBorder="1" applyAlignment="1">
      <alignment horizontal="center" vertical="top" wrapText="1"/>
    </xf>
    <xf numFmtId="0" fontId="3" fillId="34" borderId="50" xfId="0" applyFont="1" applyFill="1" applyBorder="1" applyAlignment="1">
      <alignment horizontal="center" vertical="top" wrapText="1"/>
    </xf>
    <xf numFmtId="0" fontId="3" fillId="34" borderId="50" xfId="0" applyFont="1" applyFill="1" applyBorder="1" applyAlignment="1">
      <alignment horizontal="left" vertical="top" wrapText="1"/>
    </xf>
    <xf numFmtId="0" fontId="7" fillId="34" borderId="43" xfId="0" applyNumberFormat="1" applyFont="1" applyFill="1" applyBorder="1" applyAlignment="1">
      <alignment horizontal="center" vertical="top" wrapText="1"/>
    </xf>
    <xf numFmtId="49" fontId="7" fillId="34" borderId="55" xfId="0" applyNumberFormat="1" applyFont="1" applyFill="1" applyBorder="1" applyAlignment="1">
      <alignment horizontal="center" vertical="top" wrapText="1"/>
    </xf>
    <xf numFmtId="0" fontId="7" fillId="34" borderId="56" xfId="0" applyFont="1" applyFill="1" applyBorder="1" applyAlignment="1">
      <alignment horizontal="center" vertical="top" wrapText="1"/>
    </xf>
    <xf numFmtId="0" fontId="7" fillId="34" borderId="50" xfId="0" applyNumberFormat="1" applyFont="1" applyFill="1" applyBorder="1" applyAlignment="1">
      <alignment horizontal="left" vertical="top" wrapText="1"/>
    </xf>
    <xf numFmtId="49" fontId="7" fillId="34" borderId="52" xfId="0" applyNumberFormat="1" applyFont="1" applyFill="1" applyBorder="1" applyAlignment="1">
      <alignment horizontal="center" vertical="top" wrapText="1"/>
    </xf>
    <xf numFmtId="0" fontId="7" fillId="34" borderId="45" xfId="0" applyFont="1" applyFill="1" applyBorder="1" applyAlignment="1">
      <alignment horizontal="center" vertical="top" wrapText="1"/>
    </xf>
    <xf numFmtId="0" fontId="7" fillId="34" borderId="45" xfId="0" applyNumberFormat="1" applyFont="1" applyFill="1" applyBorder="1" applyAlignment="1">
      <alignment horizontal="left" vertical="top" wrapText="1"/>
    </xf>
    <xf numFmtId="49" fontId="69" fillId="34" borderId="45" xfId="99" applyFont="1" applyFill="1" applyBorder="1" applyAlignment="1" applyProtection="1">
      <alignment horizontal="center" vertical="top"/>
      <protection/>
    </xf>
    <xf numFmtId="0" fontId="5" fillId="34" borderId="42" xfId="0" applyFont="1" applyFill="1" applyBorder="1" applyAlignment="1">
      <alignment horizontal="left" vertical="top" wrapText="1"/>
    </xf>
    <xf numFmtId="0" fontId="6" fillId="34" borderId="46" xfId="0" applyFont="1" applyFill="1" applyBorder="1" applyAlignment="1">
      <alignment horizontal="left" vertical="top" wrapText="1"/>
    </xf>
    <xf numFmtId="49" fontId="8" fillId="34" borderId="46" xfId="0" applyNumberFormat="1" applyFont="1" applyFill="1" applyBorder="1" applyAlignment="1">
      <alignment horizontal="center" vertical="top" wrapText="1"/>
    </xf>
    <xf numFmtId="49" fontId="68" fillId="34" borderId="42" xfId="99" applyFont="1" applyFill="1" applyBorder="1" applyAlignment="1" applyProtection="1">
      <alignment horizontal="center" vertical="top"/>
      <protection/>
    </xf>
    <xf numFmtId="0" fontId="68" fillId="34" borderId="42" xfId="87" applyNumberFormat="1" applyFont="1" applyFill="1" applyBorder="1" applyAlignment="1" applyProtection="1">
      <alignment horizontal="left" vertical="top" wrapText="1"/>
      <protection/>
    </xf>
    <xf numFmtId="49" fontId="3" fillId="34" borderId="55" xfId="0" applyNumberFormat="1" applyFont="1" applyFill="1" applyBorder="1" applyAlignment="1">
      <alignment horizontal="center" vertical="top" wrapText="1"/>
    </xf>
    <xf numFmtId="0" fontId="3" fillId="34" borderId="44" xfId="0" applyFont="1" applyFill="1" applyBorder="1" applyAlignment="1">
      <alignment horizontal="left" vertical="top" wrapText="1"/>
    </xf>
    <xf numFmtId="0" fontId="7" fillId="34" borderId="57" xfId="0" applyNumberFormat="1" applyFont="1" applyFill="1" applyBorder="1" applyAlignment="1">
      <alignment horizontal="left" vertical="top" wrapText="1"/>
    </xf>
    <xf numFmtId="165" fontId="2" fillId="34" borderId="49" xfId="178" applyNumberFormat="1" applyFont="1" applyFill="1" applyBorder="1" applyAlignment="1">
      <alignment horizontal="center" vertical="top" wrapText="1"/>
      <protection/>
    </xf>
    <xf numFmtId="0" fontId="3" fillId="34" borderId="58" xfId="0" applyFont="1" applyFill="1" applyBorder="1" applyAlignment="1">
      <alignment horizontal="center" vertical="top" wrapText="1"/>
    </xf>
    <xf numFmtId="164" fontId="7" fillId="34" borderId="59" xfId="0" applyNumberFormat="1" applyFont="1" applyFill="1" applyBorder="1" applyAlignment="1">
      <alignment horizontal="center" vertical="top" wrapText="1"/>
    </xf>
    <xf numFmtId="164" fontId="3" fillId="34" borderId="59" xfId="0" applyNumberFormat="1" applyFont="1" applyFill="1" applyBorder="1" applyAlignment="1">
      <alignment horizontal="center" vertical="top" wrapText="1"/>
    </xf>
    <xf numFmtId="165" fontId="10" fillId="34" borderId="49" xfId="178" applyNumberFormat="1" applyFont="1" applyFill="1" applyBorder="1" applyAlignment="1">
      <alignment horizontal="center" vertical="top" wrapText="1"/>
      <protection/>
    </xf>
    <xf numFmtId="49" fontId="9" fillId="34" borderId="49" xfId="0" applyNumberFormat="1" applyFont="1" applyFill="1" applyBorder="1" applyAlignment="1">
      <alignment horizontal="center" vertical="top" wrapText="1"/>
    </xf>
    <xf numFmtId="49" fontId="9" fillId="34" borderId="52" xfId="0" applyNumberFormat="1" applyFont="1" applyFill="1" applyBorder="1" applyAlignment="1">
      <alignment horizontal="center" vertical="top" wrapText="1"/>
    </xf>
    <xf numFmtId="0" fontId="65" fillId="34" borderId="49" xfId="0" applyFont="1" applyFill="1" applyBorder="1" applyAlignment="1">
      <alignment horizontal="center" vertical="top"/>
    </xf>
    <xf numFmtId="165" fontId="2" fillId="34" borderId="49" xfId="0" applyNumberFormat="1" applyFont="1" applyFill="1" applyBorder="1" applyAlignment="1">
      <alignment horizontal="center" vertical="top" wrapText="1"/>
    </xf>
    <xf numFmtId="165" fontId="10" fillId="34" borderId="49" xfId="0" applyNumberFormat="1" applyFont="1" applyFill="1" applyBorder="1" applyAlignment="1">
      <alignment horizontal="center" vertical="top" wrapText="1"/>
    </xf>
    <xf numFmtId="165" fontId="10" fillId="34" borderId="49" xfId="0" applyNumberFormat="1" applyFont="1" applyFill="1" applyBorder="1" applyAlignment="1">
      <alignment horizontal="center" vertical="top"/>
    </xf>
    <xf numFmtId="164" fontId="9" fillId="34" borderId="51" xfId="0" applyNumberFormat="1" applyFont="1" applyFill="1" applyBorder="1" applyAlignment="1">
      <alignment horizontal="center" vertical="top" wrapText="1"/>
    </xf>
    <xf numFmtId="0" fontId="65" fillId="35" borderId="49" xfId="0" applyFont="1" applyFill="1" applyBorder="1" applyAlignment="1">
      <alignment horizontal="center" vertical="top"/>
    </xf>
    <xf numFmtId="165" fontId="10" fillId="34" borderId="55" xfId="0" applyNumberFormat="1" applyFont="1" applyFill="1" applyBorder="1" applyAlignment="1">
      <alignment horizontal="center" vertical="top" wrapText="1"/>
    </xf>
    <xf numFmtId="49" fontId="10" fillId="34" borderId="49" xfId="0" applyNumberFormat="1" applyFont="1" applyFill="1" applyBorder="1" applyAlignment="1">
      <alignment horizontal="center" vertical="top" wrapText="1"/>
    </xf>
    <xf numFmtId="164" fontId="9" fillId="34" borderId="59" xfId="0" applyNumberFormat="1" applyFont="1" applyFill="1" applyBorder="1" applyAlignment="1">
      <alignment horizontal="center" vertical="top" wrapText="1"/>
    </xf>
    <xf numFmtId="165" fontId="10" fillId="34" borderId="52" xfId="0" applyNumberFormat="1" applyFont="1" applyFill="1" applyBorder="1" applyAlignment="1">
      <alignment horizontal="center" vertical="top" wrapText="1"/>
    </xf>
    <xf numFmtId="164" fontId="9" fillId="34" borderId="53" xfId="0" applyNumberFormat="1" applyFont="1" applyFill="1" applyBorder="1" applyAlignment="1">
      <alignment horizontal="center" vertical="top" wrapText="1"/>
    </xf>
    <xf numFmtId="49" fontId="10" fillId="34" borderId="52" xfId="0" applyNumberFormat="1" applyFont="1" applyFill="1" applyBorder="1" applyAlignment="1">
      <alignment horizontal="center" vertical="top" wrapText="1"/>
    </xf>
    <xf numFmtId="49" fontId="2" fillId="34" borderId="52" xfId="0" applyNumberFormat="1" applyFont="1" applyFill="1" applyBorder="1" applyAlignment="1">
      <alignment horizontal="center" vertical="top" wrapText="1"/>
    </xf>
    <xf numFmtId="0" fontId="6" fillId="34" borderId="42" xfId="0" applyNumberFormat="1" applyFont="1" applyFill="1" applyBorder="1" applyAlignment="1">
      <alignment horizontal="left" vertical="top" wrapText="1"/>
    </xf>
    <xf numFmtId="0" fontId="66" fillId="35" borderId="49" xfId="0" applyFont="1" applyFill="1" applyBorder="1" applyAlignment="1">
      <alignment horizontal="center" vertical="top" wrapText="1"/>
    </xf>
    <xf numFmtId="0" fontId="70" fillId="0" borderId="43" xfId="0" applyFont="1" applyBorder="1" applyAlignment="1">
      <alignment horizontal="center" vertical="top"/>
    </xf>
    <xf numFmtId="49" fontId="8" fillId="34" borderId="60" xfId="0" applyNumberFormat="1" applyFont="1" applyFill="1" applyBorder="1" applyAlignment="1">
      <alignment horizontal="center" vertical="top" wrapText="1"/>
    </xf>
    <xf numFmtId="49" fontId="68" fillId="34" borderId="61" xfId="99" applyFont="1" applyFill="1" applyBorder="1" applyAlignment="1" applyProtection="1">
      <alignment horizontal="center" vertical="top"/>
      <protection/>
    </xf>
    <xf numFmtId="0" fontId="68" fillId="34" borderId="61" xfId="87" applyNumberFormat="1" applyFont="1" applyFill="1" applyBorder="1" applyAlignment="1" applyProtection="1">
      <alignment horizontal="left" vertical="top" wrapText="1"/>
      <protection/>
    </xf>
    <xf numFmtId="164" fontId="7" fillId="34" borderId="62" xfId="0" applyNumberFormat="1" applyFont="1" applyFill="1" applyBorder="1" applyAlignment="1">
      <alignment horizontal="center" vertical="top" wrapText="1"/>
    </xf>
    <xf numFmtId="49" fontId="8" fillId="34" borderId="63" xfId="0" applyNumberFormat="1" applyFont="1" applyFill="1" applyBorder="1" applyAlignment="1">
      <alignment horizontal="center" vertical="top" wrapText="1"/>
    </xf>
    <xf numFmtId="49" fontId="8" fillId="34" borderId="64" xfId="0" applyNumberFormat="1" applyFont="1" applyFill="1" applyBorder="1" applyAlignment="1">
      <alignment horizontal="center" vertical="top" wrapText="1"/>
    </xf>
    <xf numFmtId="0" fontId="8" fillId="34" borderId="44" xfId="0" applyFont="1" applyFill="1" applyBorder="1" applyAlignment="1">
      <alignment horizontal="center" vertical="top" wrapText="1"/>
    </xf>
    <xf numFmtId="0" fontId="8" fillId="34" borderId="44" xfId="178" applyFont="1" applyFill="1" applyBorder="1" applyAlignment="1">
      <alignment horizontal="left" vertical="top" wrapText="1"/>
      <protection/>
    </xf>
    <xf numFmtId="49" fontId="2" fillId="34" borderId="54" xfId="0" applyNumberFormat="1" applyFont="1" applyFill="1" applyBorder="1" applyAlignment="1">
      <alignment horizontal="center" vertical="top" wrapText="1"/>
    </xf>
    <xf numFmtId="49" fontId="69" fillId="34" borderId="50" xfId="99" applyFont="1" applyFill="1" applyBorder="1" applyAlignment="1" applyProtection="1">
      <alignment horizontal="center" vertical="top"/>
      <protection/>
    </xf>
    <xf numFmtId="0" fontId="69" fillId="34" borderId="50" xfId="87" applyNumberFormat="1" applyFont="1" applyFill="1" applyBorder="1" applyAlignment="1" applyProtection="1">
      <alignment horizontal="left" vertical="top" wrapText="1"/>
      <protection/>
    </xf>
    <xf numFmtId="0" fontId="8" fillId="34" borderId="65" xfId="0" applyFont="1" applyFill="1" applyBorder="1" applyAlignment="1">
      <alignment horizontal="center" vertical="top" wrapText="1"/>
    </xf>
    <xf numFmtId="0" fontId="8" fillId="34" borderId="42" xfId="178" applyFont="1" applyFill="1" applyBorder="1" applyAlignment="1">
      <alignment horizontal="left" vertical="top" wrapText="1"/>
      <protection/>
    </xf>
    <xf numFmtId="49" fontId="2" fillId="34" borderId="55" xfId="0" applyNumberFormat="1" applyFont="1" applyFill="1" applyBorder="1" applyAlignment="1">
      <alignment horizontal="center" vertical="top" wrapText="1"/>
    </xf>
    <xf numFmtId="0" fontId="3" fillId="34" borderId="45" xfId="0" applyNumberFormat="1" applyFont="1" applyFill="1" applyBorder="1" applyAlignment="1">
      <alignment horizontal="left" vertical="top" wrapText="1"/>
    </xf>
    <xf numFmtId="0" fontId="3" fillId="34" borderId="50" xfId="0" applyNumberFormat="1" applyFont="1" applyFill="1" applyBorder="1" applyAlignment="1">
      <alignment horizontal="left" vertical="top" wrapText="1"/>
    </xf>
    <xf numFmtId="0" fontId="3" fillId="34" borderId="44" xfId="0" applyNumberFormat="1" applyFont="1" applyFill="1" applyBorder="1" applyAlignment="1">
      <alignment horizontal="left" vertical="top" wrapText="1"/>
    </xf>
    <xf numFmtId="0" fontId="5" fillId="34" borderId="66" xfId="0" applyFont="1" applyFill="1" applyBorder="1" applyAlignment="1">
      <alignment horizontal="center" vertical="top" wrapText="1"/>
    </xf>
    <xf numFmtId="0" fontId="67" fillId="34" borderId="45" xfId="0" applyFont="1" applyFill="1" applyBorder="1" applyAlignment="1">
      <alignment horizontal="center" vertical="top" wrapText="1"/>
    </xf>
    <xf numFmtId="0" fontId="67" fillId="34" borderId="45" xfId="0" applyFont="1" applyFill="1" applyBorder="1" applyAlignment="1">
      <alignment horizontal="left" vertical="top" wrapText="1"/>
    </xf>
    <xf numFmtId="0" fontId="65" fillId="35" borderId="49" xfId="0" applyFont="1" applyFill="1" applyBorder="1" applyAlignment="1">
      <alignment horizontal="center" vertical="top" wrapText="1"/>
    </xf>
    <xf numFmtId="0" fontId="65" fillId="35" borderId="43" xfId="0" applyFont="1" applyFill="1" applyBorder="1" applyAlignment="1">
      <alignment horizontal="center" vertical="top" wrapText="1"/>
    </xf>
    <xf numFmtId="0" fontId="65" fillId="35" borderId="43" xfId="0" applyFont="1" applyFill="1" applyBorder="1" applyAlignment="1">
      <alignment vertical="top" wrapText="1"/>
    </xf>
    <xf numFmtId="49" fontId="7" fillId="34" borderId="60" xfId="0" applyNumberFormat="1" applyFont="1" applyFill="1" applyBorder="1" applyAlignment="1">
      <alignment horizontal="center" vertical="top" wrapText="1"/>
    </xf>
    <xf numFmtId="0" fontId="3" fillId="34" borderId="45" xfId="0" applyNumberFormat="1" applyFont="1" applyFill="1" applyBorder="1" applyAlignment="1">
      <alignment vertical="top" wrapText="1"/>
    </xf>
    <xf numFmtId="164" fontId="7" fillId="34" borderId="67" xfId="0" applyNumberFormat="1" applyFont="1" applyFill="1" applyBorder="1" applyAlignment="1">
      <alignment horizontal="center" vertical="top" wrapText="1"/>
    </xf>
    <xf numFmtId="169" fontId="4" fillId="34" borderId="0" xfId="0" applyNumberFormat="1" applyFont="1" applyFill="1" applyAlignment="1">
      <alignment horizontal="center" vertical="top" wrapText="1"/>
    </xf>
    <xf numFmtId="169" fontId="5" fillId="34" borderId="0" xfId="0" applyNumberFormat="1" applyFont="1" applyFill="1" applyAlignment="1">
      <alignment horizontal="center" vertical="top" wrapText="1"/>
    </xf>
    <xf numFmtId="169" fontId="3" fillId="34" borderId="0" xfId="0" applyNumberFormat="1" applyFont="1" applyFill="1" applyAlignment="1">
      <alignment horizontal="center" vertical="top" wrapText="1"/>
    </xf>
    <xf numFmtId="164" fontId="3" fillId="34" borderId="0" xfId="0" applyNumberFormat="1" applyFont="1" applyFill="1" applyAlignment="1">
      <alignment horizontal="right" vertical="top" wrapText="1"/>
    </xf>
    <xf numFmtId="164" fontId="6" fillId="34" borderId="42" xfId="0" applyNumberFormat="1" applyFont="1" applyFill="1" applyBorder="1" applyAlignment="1">
      <alignment horizontal="center" vertical="top" wrapText="1"/>
    </xf>
    <xf numFmtId="164" fontId="3" fillId="34" borderId="44" xfId="0" applyNumberFormat="1" applyFont="1" applyFill="1" applyBorder="1" applyAlignment="1">
      <alignment horizontal="center" vertical="top" wrapText="1"/>
    </xf>
    <xf numFmtId="164" fontId="3" fillId="34" borderId="43" xfId="0" applyNumberFormat="1" applyFont="1" applyFill="1" applyBorder="1" applyAlignment="1">
      <alignment horizontal="center" vertical="top" wrapText="1"/>
    </xf>
    <xf numFmtId="164" fontId="3" fillId="34" borderId="45" xfId="0" applyNumberFormat="1" applyFont="1" applyFill="1" applyBorder="1" applyAlignment="1">
      <alignment horizontal="center" vertical="top" wrapText="1"/>
    </xf>
    <xf numFmtId="164" fontId="7" fillId="34" borderId="44" xfId="0" applyNumberFormat="1" applyFont="1" applyFill="1" applyBorder="1" applyAlignment="1">
      <alignment horizontal="center" vertical="top" wrapText="1"/>
    </xf>
    <xf numFmtId="164" fontId="7" fillId="34" borderId="43" xfId="0" applyNumberFormat="1" applyFont="1" applyFill="1" applyBorder="1" applyAlignment="1">
      <alignment horizontal="center" vertical="top" wrapText="1"/>
    </xf>
    <xf numFmtId="164" fontId="3" fillId="34" borderId="50" xfId="0" applyNumberFormat="1" applyFont="1" applyFill="1" applyBorder="1" applyAlignment="1">
      <alignment horizontal="center" vertical="top" wrapText="1"/>
    </xf>
    <xf numFmtId="164" fontId="7" fillId="34" borderId="50" xfId="0" applyNumberFormat="1" applyFont="1" applyFill="1" applyBorder="1" applyAlignment="1">
      <alignment horizontal="center" vertical="top" wrapText="1"/>
    </xf>
    <xf numFmtId="164" fontId="7" fillId="34" borderId="45" xfId="0" applyNumberFormat="1" applyFont="1" applyFill="1" applyBorder="1" applyAlignment="1">
      <alignment horizontal="center" vertical="top" wrapText="1"/>
    </xf>
    <xf numFmtId="164" fontId="7" fillId="34" borderId="42" xfId="0" applyNumberFormat="1" applyFont="1" applyFill="1" applyBorder="1" applyAlignment="1">
      <alignment horizontal="center" vertical="top" wrapText="1"/>
    </xf>
    <xf numFmtId="164" fontId="9" fillId="34" borderId="43" xfId="0" applyNumberFormat="1" applyFont="1" applyFill="1" applyBorder="1" applyAlignment="1">
      <alignment horizontal="center" vertical="top" wrapText="1"/>
    </xf>
    <xf numFmtId="164" fontId="9" fillId="34" borderId="45" xfId="0" applyNumberFormat="1" applyFont="1" applyFill="1" applyBorder="1" applyAlignment="1">
      <alignment horizontal="center" vertical="top" wrapText="1"/>
    </xf>
    <xf numFmtId="164" fontId="65" fillId="34" borderId="43" xfId="0" applyNumberFormat="1" applyFont="1" applyFill="1" applyBorder="1" applyAlignment="1">
      <alignment horizontal="center" vertical="top"/>
    </xf>
    <xf numFmtId="164" fontId="9" fillId="34" borderId="43" xfId="0" applyNumberFormat="1" applyFont="1" applyFill="1" applyBorder="1" applyAlignment="1">
      <alignment horizontal="center" vertical="top"/>
    </xf>
    <xf numFmtId="164" fontId="10" fillId="34" borderId="43" xfId="0" applyNumberFormat="1" applyFont="1" applyFill="1" applyBorder="1" applyAlignment="1">
      <alignment horizontal="center" vertical="top"/>
    </xf>
    <xf numFmtId="164" fontId="10" fillId="34" borderId="58" xfId="0" applyNumberFormat="1" applyFont="1" applyFill="1" applyBorder="1" applyAlignment="1">
      <alignment horizontal="center" vertical="top"/>
    </xf>
    <xf numFmtId="164" fontId="66" fillId="34" borderId="43" xfId="0" applyNumberFormat="1" applyFont="1" applyFill="1" applyBorder="1" applyAlignment="1">
      <alignment horizontal="center" vertical="top"/>
    </xf>
    <xf numFmtId="164" fontId="66" fillId="34" borderId="50" xfId="0" applyNumberFormat="1" applyFont="1" applyFill="1" applyBorder="1" applyAlignment="1">
      <alignment horizontal="center" vertical="top"/>
    </xf>
    <xf numFmtId="164" fontId="9" fillId="34" borderId="50" xfId="0" applyNumberFormat="1" applyFont="1" applyFill="1" applyBorder="1" applyAlignment="1">
      <alignment horizontal="center" vertical="top" wrapText="1"/>
    </xf>
    <xf numFmtId="164" fontId="66" fillId="34" borderId="45" xfId="0" applyNumberFormat="1" applyFont="1" applyFill="1" applyBorder="1" applyAlignment="1">
      <alignment horizontal="center" vertical="top"/>
    </xf>
    <xf numFmtId="164" fontId="7" fillId="34" borderId="44" xfId="0" applyNumberFormat="1" applyFont="1" applyFill="1" applyBorder="1" applyAlignment="1">
      <alignment horizontal="center" vertical="top"/>
    </xf>
    <xf numFmtId="164" fontId="3" fillId="34" borderId="43" xfId="0" applyNumberFormat="1" applyFont="1" applyFill="1" applyBorder="1" applyAlignment="1">
      <alignment horizontal="center" vertical="top"/>
    </xf>
    <xf numFmtId="164" fontId="3" fillId="34" borderId="45" xfId="0" applyNumberFormat="1" applyFont="1" applyFill="1" applyBorder="1" applyAlignment="1">
      <alignment horizontal="center" vertical="top"/>
    </xf>
    <xf numFmtId="164" fontId="7" fillId="34" borderId="42" xfId="0" applyNumberFormat="1" applyFont="1" applyFill="1" applyBorder="1" applyAlignment="1">
      <alignment horizontal="center" vertical="top"/>
    </xf>
    <xf numFmtId="164" fontId="3" fillId="34" borderId="44" xfId="0" applyNumberFormat="1" applyFont="1" applyFill="1" applyBorder="1" applyAlignment="1">
      <alignment horizontal="center" vertical="top"/>
    </xf>
    <xf numFmtId="164" fontId="7" fillId="34" borderId="43" xfId="0" applyNumberFormat="1" applyFont="1" applyFill="1" applyBorder="1" applyAlignment="1">
      <alignment horizontal="center" vertical="top"/>
    </xf>
    <xf numFmtId="164" fontId="9" fillId="34" borderId="58" xfId="0" applyNumberFormat="1" applyFont="1" applyFill="1" applyBorder="1" applyAlignment="1">
      <alignment horizontal="center" vertical="top"/>
    </xf>
    <xf numFmtId="164" fontId="9" fillId="34" borderId="45" xfId="0" applyNumberFormat="1" applyFont="1" applyFill="1" applyBorder="1" applyAlignment="1">
      <alignment horizontal="center" vertical="top"/>
    </xf>
    <xf numFmtId="164" fontId="7" fillId="34" borderId="68" xfId="0" applyNumberFormat="1" applyFont="1" applyFill="1" applyBorder="1" applyAlignment="1">
      <alignment horizontal="center" vertical="top"/>
    </xf>
    <xf numFmtId="164" fontId="7" fillId="34" borderId="61" xfId="0" applyNumberFormat="1" applyFont="1" applyFill="1" applyBorder="1" applyAlignment="1">
      <alignment horizontal="center" vertical="top"/>
    </xf>
    <xf numFmtId="164" fontId="3" fillId="34" borderId="50" xfId="0" applyNumberFormat="1" applyFont="1" applyFill="1" applyBorder="1" applyAlignment="1">
      <alignment horizontal="center" vertical="top"/>
    </xf>
    <xf numFmtId="164" fontId="3" fillId="34" borderId="0" xfId="0" applyNumberFormat="1" applyFont="1" applyFill="1" applyAlignment="1">
      <alignment horizontal="right" vertical="top" wrapText="1"/>
    </xf>
    <xf numFmtId="0" fontId="12" fillId="34" borderId="0" xfId="0" applyFont="1" applyFill="1" applyAlignment="1">
      <alignment horizontal="center" vertical="top" wrapText="1"/>
    </xf>
    <xf numFmtId="164" fontId="5" fillId="34" borderId="69" xfId="0" applyNumberFormat="1" applyFont="1" applyFill="1" applyBorder="1" applyAlignment="1">
      <alignment horizontal="center" vertical="top" wrapText="1"/>
    </xf>
    <xf numFmtId="164" fontId="5" fillId="34" borderId="61" xfId="0" applyNumberFormat="1" applyFont="1" applyFill="1" applyBorder="1" applyAlignment="1">
      <alignment horizontal="center" vertical="top" wrapText="1"/>
    </xf>
    <xf numFmtId="0" fontId="71" fillId="0" borderId="70" xfId="0" applyFont="1" applyBorder="1" applyAlignment="1">
      <alignment horizontal="center" vertical="top" wrapText="1"/>
    </xf>
    <xf numFmtId="0" fontId="71" fillId="0" borderId="62" xfId="0" applyFont="1" applyBorder="1" applyAlignment="1">
      <alignment horizontal="center" vertical="top" wrapText="1"/>
    </xf>
    <xf numFmtId="165" fontId="5" fillId="34" borderId="64" xfId="0" applyNumberFormat="1" applyFont="1" applyFill="1" applyBorder="1" applyAlignment="1">
      <alignment horizontal="center" vertical="top" wrapText="1"/>
    </xf>
    <xf numFmtId="165" fontId="5" fillId="34" borderId="71" xfId="0" applyNumberFormat="1" applyFont="1" applyFill="1" applyBorder="1" applyAlignment="1">
      <alignment horizontal="center" vertical="top" wrapText="1"/>
    </xf>
    <xf numFmtId="0" fontId="5" fillId="34" borderId="71" xfId="0" applyFont="1" applyFill="1" applyBorder="1" applyAlignment="1">
      <alignment horizontal="center" vertical="top" wrapText="1"/>
    </xf>
    <xf numFmtId="0" fontId="5" fillId="34" borderId="66" xfId="0" applyFont="1" applyFill="1" applyBorder="1" applyAlignment="1">
      <alignment horizontal="center" vertical="top" wrapText="1"/>
    </xf>
  </cellXfs>
  <cellStyles count="18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23"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119" xfId="58"/>
    <cellStyle name="xl120" xfId="59"/>
    <cellStyle name="xl121" xfId="60"/>
    <cellStyle name="xl122" xfId="61"/>
    <cellStyle name="xl123" xfId="62"/>
    <cellStyle name="xl124" xfId="63"/>
    <cellStyle name="xl125" xfId="64"/>
    <cellStyle name="xl126" xfId="65"/>
    <cellStyle name="xl127" xfId="66"/>
    <cellStyle name="xl128" xfId="67"/>
    <cellStyle name="xl129" xfId="68"/>
    <cellStyle name="xl130" xfId="69"/>
    <cellStyle name="xl131" xfId="70"/>
    <cellStyle name="xl132" xfId="71"/>
    <cellStyle name="xl133" xfId="72"/>
    <cellStyle name="xl134" xfId="73"/>
    <cellStyle name="xl135" xfId="74"/>
    <cellStyle name="xl136" xfId="75"/>
    <cellStyle name="xl137" xfId="76"/>
    <cellStyle name="xl138" xfId="77"/>
    <cellStyle name="xl21" xfId="78"/>
    <cellStyle name="xl22" xfId="79"/>
    <cellStyle name="xl23" xfId="80"/>
    <cellStyle name="xl24" xfId="81"/>
    <cellStyle name="xl25" xfId="82"/>
    <cellStyle name="xl26" xfId="83"/>
    <cellStyle name="xl27" xfId="84"/>
    <cellStyle name="xl28" xfId="85"/>
    <cellStyle name="xl29" xfId="86"/>
    <cellStyle name="xl30" xfId="87"/>
    <cellStyle name="xl31" xfId="88"/>
    <cellStyle name="xl32" xfId="89"/>
    <cellStyle name="xl33" xfId="90"/>
    <cellStyle name="xl34" xfId="91"/>
    <cellStyle name="xl35" xfId="92"/>
    <cellStyle name="xl36" xfId="93"/>
    <cellStyle name="xl37" xfId="94"/>
    <cellStyle name="xl38" xfId="95"/>
    <cellStyle name="xl39" xfId="96"/>
    <cellStyle name="xl40" xfId="97"/>
    <cellStyle name="xl41" xfId="98"/>
    <cellStyle name="xl42" xfId="99"/>
    <cellStyle name="xl43" xfId="100"/>
    <cellStyle name="xl44" xfId="101"/>
    <cellStyle name="xl45" xfId="102"/>
    <cellStyle name="xl46" xfId="103"/>
    <cellStyle name="xl47" xfId="104"/>
    <cellStyle name="xl48" xfId="105"/>
    <cellStyle name="xl49" xfId="106"/>
    <cellStyle name="xl50" xfId="107"/>
    <cellStyle name="xl51" xfId="108"/>
    <cellStyle name="xl52" xfId="109"/>
    <cellStyle name="xl53" xfId="110"/>
    <cellStyle name="xl54" xfId="111"/>
    <cellStyle name="xl55" xfId="112"/>
    <cellStyle name="xl56" xfId="113"/>
    <cellStyle name="xl57" xfId="114"/>
    <cellStyle name="xl58" xfId="115"/>
    <cellStyle name="xl59" xfId="116"/>
    <cellStyle name="xl60" xfId="117"/>
    <cellStyle name="xl61" xfId="118"/>
    <cellStyle name="xl62" xfId="119"/>
    <cellStyle name="xl63" xfId="120"/>
    <cellStyle name="xl64" xfId="121"/>
    <cellStyle name="xl65" xfId="122"/>
    <cellStyle name="xl66" xfId="123"/>
    <cellStyle name="xl67" xfId="124"/>
    <cellStyle name="xl68" xfId="125"/>
    <cellStyle name="xl69" xfId="126"/>
    <cellStyle name="xl70" xfId="127"/>
    <cellStyle name="xl71" xfId="128"/>
    <cellStyle name="xl72" xfId="129"/>
    <cellStyle name="xl73" xfId="130"/>
    <cellStyle name="xl74" xfId="131"/>
    <cellStyle name="xl75" xfId="132"/>
    <cellStyle name="xl76" xfId="133"/>
    <cellStyle name="xl77" xfId="134"/>
    <cellStyle name="xl78" xfId="135"/>
    <cellStyle name="xl79" xfId="136"/>
    <cellStyle name="xl80" xfId="137"/>
    <cellStyle name="xl81" xfId="138"/>
    <cellStyle name="xl82" xfId="139"/>
    <cellStyle name="xl83" xfId="140"/>
    <cellStyle name="xl84" xfId="141"/>
    <cellStyle name="xl85" xfId="142"/>
    <cellStyle name="xl86" xfId="143"/>
    <cellStyle name="xl87" xfId="144"/>
    <cellStyle name="xl88" xfId="145"/>
    <cellStyle name="xl89" xfId="146"/>
    <cellStyle name="xl90" xfId="147"/>
    <cellStyle name="xl91" xfId="148"/>
    <cellStyle name="xl92" xfId="149"/>
    <cellStyle name="xl93" xfId="150"/>
    <cellStyle name="xl94" xfId="151"/>
    <cellStyle name="xl95" xfId="152"/>
    <cellStyle name="xl96" xfId="153"/>
    <cellStyle name="xl97" xfId="154"/>
    <cellStyle name="xl98" xfId="155"/>
    <cellStyle name="xl99" xfId="156"/>
    <cellStyle name="Акцент1" xfId="157"/>
    <cellStyle name="Акцент2" xfId="158"/>
    <cellStyle name="Акцент3" xfId="159"/>
    <cellStyle name="Акцент4" xfId="160"/>
    <cellStyle name="Акцент5" xfId="161"/>
    <cellStyle name="Акцент6" xfId="162"/>
    <cellStyle name="Ввод " xfId="163"/>
    <cellStyle name="Вывод" xfId="164"/>
    <cellStyle name="Вычисление" xfId="165"/>
    <cellStyle name="Currency" xfId="166"/>
    <cellStyle name="Currency [0]" xfId="167"/>
    <cellStyle name="Заголовок 1" xfId="168"/>
    <cellStyle name="Заголовок 2" xfId="169"/>
    <cellStyle name="Заголовок 3" xfId="170"/>
    <cellStyle name="Заголовок 4" xfId="171"/>
    <cellStyle name="Итог" xfId="172"/>
    <cellStyle name="Контрольная ячейка" xfId="173"/>
    <cellStyle name="Название" xfId="174"/>
    <cellStyle name="Нейтральный" xfId="175"/>
    <cellStyle name="Обычный 19" xfId="176"/>
    <cellStyle name="Обычный 19 2" xfId="177"/>
    <cellStyle name="Обычный 2" xfId="178"/>
    <cellStyle name="Обычный 21" xfId="179"/>
    <cellStyle name="Обычный 26" xfId="180"/>
    <cellStyle name="Обычный 3" xfId="181"/>
    <cellStyle name="Обычный 4" xfId="182"/>
    <cellStyle name="Обычный 4 2" xfId="183"/>
    <cellStyle name="Обычный 4 3" xfId="184"/>
    <cellStyle name="Обычный 4 4" xfId="185"/>
    <cellStyle name="Обычный 5" xfId="186"/>
    <cellStyle name="Обычный 53" xfId="187"/>
    <cellStyle name="Обычный 6" xfId="188"/>
    <cellStyle name="Обычный 7" xfId="189"/>
    <cellStyle name="Обычный 8" xfId="190"/>
    <cellStyle name="Обычный 9" xfId="191"/>
    <cellStyle name="Плохой" xfId="192"/>
    <cellStyle name="Пояснение" xfId="193"/>
    <cellStyle name="Примечание" xfId="194"/>
    <cellStyle name="Percent" xfId="195"/>
    <cellStyle name="Связанная ячейка" xfId="196"/>
    <cellStyle name="Текст предупреждения" xfId="197"/>
    <cellStyle name="Comma" xfId="198"/>
    <cellStyle name="Comma [0]" xfId="199"/>
    <cellStyle name="Хороший"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4"/>
  <sheetViews>
    <sheetView tabSelected="1" zoomScalePageLayoutView="0" workbookViewId="0" topLeftCell="A1">
      <selection activeCell="D5" sqref="D5"/>
    </sheetView>
  </sheetViews>
  <sheetFormatPr defaultColWidth="24.57421875" defaultRowHeight="15"/>
  <cols>
    <col min="1" max="1" width="10.00390625" style="41" customWidth="1"/>
    <col min="2" max="2" width="23.140625" style="6" customWidth="1"/>
    <col min="3" max="3" width="58.7109375" style="41" customWidth="1"/>
    <col min="4" max="4" width="19.421875" style="174" customWidth="1"/>
    <col min="5" max="5" width="19.00390625" style="77" customWidth="1"/>
    <col min="6" max="6" width="15.421875" style="77" customWidth="1"/>
    <col min="7" max="16384" width="24.57421875" style="41" customWidth="1"/>
  </cols>
  <sheetData>
    <row r="1" spans="1:6" ht="15">
      <c r="A1" s="2"/>
      <c r="B1" s="2"/>
      <c r="C1" s="1"/>
      <c r="D1" s="207" t="s">
        <v>482</v>
      </c>
      <c r="E1" s="207"/>
      <c r="F1" s="207"/>
    </row>
    <row r="2" spans="1:6" ht="15">
      <c r="A2" s="2"/>
      <c r="B2" s="2"/>
      <c r="C2" s="1"/>
      <c r="D2" s="207" t="s">
        <v>483</v>
      </c>
      <c r="E2" s="207"/>
      <c r="F2" s="207"/>
    </row>
    <row r="3" spans="1:6" ht="15">
      <c r="A3" s="2"/>
      <c r="B3" s="2"/>
      <c r="C3" s="1"/>
      <c r="D3" s="175"/>
      <c r="E3" s="175"/>
      <c r="F3" s="175" t="s">
        <v>485</v>
      </c>
    </row>
    <row r="4" spans="1:6" ht="15">
      <c r="A4" s="2"/>
      <c r="B4" s="2"/>
      <c r="C4" s="1"/>
      <c r="D4" s="207" t="s">
        <v>486</v>
      </c>
      <c r="E4" s="207"/>
      <c r="F4" s="207"/>
    </row>
    <row r="5" spans="1:4" ht="15">
      <c r="A5" s="2"/>
      <c r="B5" s="2"/>
      <c r="C5" s="1"/>
      <c r="D5" s="172"/>
    </row>
    <row r="6" spans="1:6" ht="35.25" customHeight="1">
      <c r="A6" s="208" t="s">
        <v>484</v>
      </c>
      <c r="B6" s="208"/>
      <c r="C6" s="208"/>
      <c r="D6" s="208"/>
      <c r="E6" s="208"/>
      <c r="F6" s="208"/>
    </row>
    <row r="7" spans="1:4" ht="15.75" thickBot="1">
      <c r="A7" s="2"/>
      <c r="B7" s="2"/>
      <c r="C7" s="1"/>
      <c r="D7" s="173" t="s">
        <v>0</v>
      </c>
    </row>
    <row r="8" spans="1:6" ht="30.75" customHeight="1">
      <c r="A8" s="213" t="s">
        <v>244</v>
      </c>
      <c r="B8" s="214"/>
      <c r="C8" s="215" t="s">
        <v>245</v>
      </c>
      <c r="D8" s="209" t="s">
        <v>365</v>
      </c>
      <c r="E8" s="209" t="s">
        <v>481</v>
      </c>
      <c r="F8" s="211" t="s">
        <v>440</v>
      </c>
    </row>
    <row r="9" spans="1:6" ht="86.25" thickBot="1">
      <c r="A9" s="65" t="s">
        <v>247</v>
      </c>
      <c r="B9" s="163" t="s">
        <v>246</v>
      </c>
      <c r="C9" s="216"/>
      <c r="D9" s="210"/>
      <c r="E9" s="210"/>
      <c r="F9" s="212"/>
    </row>
    <row r="10" spans="1:6" ht="19.5" customHeight="1" thickBot="1">
      <c r="A10" s="32" t="s">
        <v>1</v>
      </c>
      <c r="B10" s="3" t="s">
        <v>2</v>
      </c>
      <c r="C10" s="33" t="s">
        <v>3</v>
      </c>
      <c r="D10" s="176">
        <f>D11+D18+D28+D44+D57+D68+D90+D96+D107+D125+D54+D64+D164</f>
        <v>993567.3749999999</v>
      </c>
      <c r="E10" s="176">
        <f>E11+E18+E28+E44+E57+E68+E90+E96+E107+E125+E54+E64+E163</f>
        <v>1014657.7003599999</v>
      </c>
      <c r="F10" s="57">
        <f>E10/D10*100</f>
        <v>102.12268698536926</v>
      </c>
    </row>
    <row r="11" spans="1:6" ht="17.25" customHeight="1" thickBot="1">
      <c r="A11" s="32" t="s">
        <v>1</v>
      </c>
      <c r="B11" s="3" t="s">
        <v>4</v>
      </c>
      <c r="C11" s="33" t="s">
        <v>5</v>
      </c>
      <c r="D11" s="176">
        <f>D12</f>
        <v>480624.422</v>
      </c>
      <c r="E11" s="176">
        <f>E12</f>
        <v>492020.2917499999</v>
      </c>
      <c r="F11" s="57">
        <f>E11/D11*100</f>
        <v>102.37105507509976</v>
      </c>
    </row>
    <row r="12" spans="1:6" ht="17.25" customHeight="1" thickBot="1">
      <c r="A12" s="32" t="s">
        <v>1</v>
      </c>
      <c r="B12" s="3" t="s">
        <v>6</v>
      </c>
      <c r="C12" s="33" t="s">
        <v>7</v>
      </c>
      <c r="D12" s="176">
        <f>SUM(D13:D17)</f>
        <v>480624.422</v>
      </c>
      <c r="E12" s="176">
        <f>SUM(E13:E17)</f>
        <v>492020.2917499999</v>
      </c>
      <c r="F12" s="57">
        <f>E12/D12*100</f>
        <v>102.37105507509976</v>
      </c>
    </row>
    <row r="13" spans="1:6" ht="54.75" customHeight="1">
      <c r="A13" s="120" t="s">
        <v>8</v>
      </c>
      <c r="B13" s="16" t="s">
        <v>9</v>
      </c>
      <c r="C13" s="162" t="s">
        <v>197</v>
      </c>
      <c r="D13" s="177">
        <v>439087.422</v>
      </c>
      <c r="E13" s="177">
        <v>450238.32024</v>
      </c>
      <c r="F13" s="97">
        <f>E13/D13*100</f>
        <v>102.53956221046113</v>
      </c>
    </row>
    <row r="14" spans="1:6" ht="89.25">
      <c r="A14" s="96" t="s">
        <v>8</v>
      </c>
      <c r="B14" s="47" t="s">
        <v>10</v>
      </c>
      <c r="C14" s="17" t="s">
        <v>11</v>
      </c>
      <c r="D14" s="178">
        <v>1890</v>
      </c>
      <c r="E14" s="178">
        <v>1825.68149</v>
      </c>
      <c r="F14" s="97">
        <f>E14/D14*100</f>
        <v>96.59690423280422</v>
      </c>
    </row>
    <row r="15" spans="1:6" ht="38.25">
      <c r="A15" s="96" t="s">
        <v>8</v>
      </c>
      <c r="B15" s="47" t="s">
        <v>12</v>
      </c>
      <c r="C15" s="48" t="s">
        <v>13</v>
      </c>
      <c r="D15" s="178">
        <v>5602</v>
      </c>
      <c r="E15" s="178">
        <v>5444.948</v>
      </c>
      <c r="F15" s="97">
        <f aca="true" t="shared" si="0" ref="F15:F93">E15/D15*100</f>
        <v>97.19650124955373</v>
      </c>
    </row>
    <row r="16" spans="1:6" ht="63.75">
      <c r="A16" s="96" t="s">
        <v>8</v>
      </c>
      <c r="B16" s="47" t="s">
        <v>14</v>
      </c>
      <c r="C16" s="17" t="s">
        <v>15</v>
      </c>
      <c r="D16" s="178">
        <v>745</v>
      </c>
      <c r="E16" s="178">
        <v>734.72847</v>
      </c>
      <c r="F16" s="97">
        <f t="shared" si="0"/>
        <v>98.6212711409396</v>
      </c>
    </row>
    <row r="17" spans="1:6" ht="66.75" customHeight="1" thickBot="1">
      <c r="A17" s="93" t="s">
        <v>8</v>
      </c>
      <c r="B17" s="18" t="s">
        <v>299</v>
      </c>
      <c r="C17" s="160" t="s">
        <v>300</v>
      </c>
      <c r="D17" s="179">
        <v>33300</v>
      </c>
      <c r="E17" s="179">
        <v>33776.61355</v>
      </c>
      <c r="F17" s="94">
        <f t="shared" si="0"/>
        <v>101.43127192192192</v>
      </c>
    </row>
    <row r="18" spans="1:6" ht="43.5" thickBot="1">
      <c r="A18" s="32" t="s">
        <v>1</v>
      </c>
      <c r="B18" s="3" t="s">
        <v>16</v>
      </c>
      <c r="C18" s="33" t="s">
        <v>17</v>
      </c>
      <c r="D18" s="176">
        <f>D19</f>
        <v>15806.5</v>
      </c>
      <c r="E18" s="176">
        <f>E19</f>
        <v>15931.897250000002</v>
      </c>
      <c r="F18" s="58">
        <f t="shared" si="0"/>
        <v>100.79332711226397</v>
      </c>
    </row>
    <row r="19" spans="1:6" ht="25.5">
      <c r="A19" s="108" t="s">
        <v>1</v>
      </c>
      <c r="B19" s="19" t="s">
        <v>18</v>
      </c>
      <c r="C19" s="20" t="s">
        <v>19</v>
      </c>
      <c r="D19" s="180">
        <f>D20+D22+D24+D26</f>
        <v>15806.5</v>
      </c>
      <c r="E19" s="180">
        <f>E20+E22+E24+E26</f>
        <v>15931.897250000002</v>
      </c>
      <c r="F19" s="92">
        <f t="shared" si="0"/>
        <v>100.79332711226397</v>
      </c>
    </row>
    <row r="20" spans="1:6" ht="51">
      <c r="A20" s="78" t="s">
        <v>1</v>
      </c>
      <c r="B20" s="34" t="s">
        <v>198</v>
      </c>
      <c r="C20" s="35" t="s">
        <v>20</v>
      </c>
      <c r="D20" s="181">
        <f>D21</f>
        <v>7800</v>
      </c>
      <c r="E20" s="181">
        <f>E21</f>
        <v>7986.77224</v>
      </c>
      <c r="F20" s="92">
        <f t="shared" si="0"/>
        <v>102.39451589743591</v>
      </c>
    </row>
    <row r="21" spans="1:6" ht="82.5" customHeight="1">
      <c r="A21" s="96" t="s">
        <v>21</v>
      </c>
      <c r="B21" s="45" t="s">
        <v>22</v>
      </c>
      <c r="C21" s="21" t="s">
        <v>309</v>
      </c>
      <c r="D21" s="178">
        <v>7800</v>
      </c>
      <c r="E21" s="178">
        <v>7986.77224</v>
      </c>
      <c r="F21" s="97">
        <f t="shared" si="0"/>
        <v>102.39451589743591</v>
      </c>
    </row>
    <row r="22" spans="1:6" ht="63.75">
      <c r="A22" s="78" t="s">
        <v>1</v>
      </c>
      <c r="B22" s="22" t="s">
        <v>23</v>
      </c>
      <c r="C22" s="23" t="s">
        <v>24</v>
      </c>
      <c r="D22" s="181">
        <f>D23</f>
        <v>43</v>
      </c>
      <c r="E22" s="181">
        <f>E23</f>
        <v>43.14097</v>
      </c>
      <c r="F22" s="92">
        <f t="shared" si="0"/>
        <v>100.32783720930234</v>
      </c>
    </row>
    <row r="23" spans="1:6" ht="102">
      <c r="A23" s="96" t="s">
        <v>21</v>
      </c>
      <c r="B23" s="45" t="s">
        <v>25</v>
      </c>
      <c r="C23" s="21" t="s">
        <v>308</v>
      </c>
      <c r="D23" s="178">
        <v>43</v>
      </c>
      <c r="E23" s="178">
        <v>43.14097</v>
      </c>
      <c r="F23" s="92">
        <f t="shared" si="0"/>
        <v>100.32783720930234</v>
      </c>
    </row>
    <row r="24" spans="1:6" ht="51">
      <c r="A24" s="78" t="s">
        <v>1</v>
      </c>
      <c r="B24" s="22" t="s">
        <v>26</v>
      </c>
      <c r="C24" s="23" t="s">
        <v>27</v>
      </c>
      <c r="D24" s="181">
        <f>D25</f>
        <v>8790</v>
      </c>
      <c r="E24" s="181">
        <f>E25</f>
        <v>8818.29856</v>
      </c>
      <c r="F24" s="92">
        <f t="shared" si="0"/>
        <v>100.32194038680318</v>
      </c>
    </row>
    <row r="25" spans="1:6" ht="81" customHeight="1">
      <c r="A25" s="93" t="s">
        <v>21</v>
      </c>
      <c r="B25" s="66" t="s">
        <v>28</v>
      </c>
      <c r="C25" s="67" t="s">
        <v>307</v>
      </c>
      <c r="D25" s="179">
        <v>8790</v>
      </c>
      <c r="E25" s="179">
        <v>8818.29856</v>
      </c>
      <c r="F25" s="97">
        <f t="shared" si="0"/>
        <v>100.32194038680318</v>
      </c>
    </row>
    <row r="26" spans="1:6" ht="54.75" customHeight="1">
      <c r="A26" s="78" t="s">
        <v>1</v>
      </c>
      <c r="B26" s="22" t="s">
        <v>366</v>
      </c>
      <c r="C26" s="23" t="s">
        <v>367</v>
      </c>
      <c r="D26" s="181">
        <f>D27</f>
        <v>-826.5</v>
      </c>
      <c r="E26" s="181">
        <f>E27</f>
        <v>-916.31452</v>
      </c>
      <c r="F26" s="92">
        <f>E26/D26*100</f>
        <v>110.86685057471264</v>
      </c>
    </row>
    <row r="27" spans="1:6" ht="84.75" customHeight="1" thickBot="1">
      <c r="A27" s="93" t="s">
        <v>21</v>
      </c>
      <c r="B27" s="66" t="s">
        <v>368</v>
      </c>
      <c r="C27" s="91" t="s">
        <v>369</v>
      </c>
      <c r="D27" s="182">
        <v>-826.5</v>
      </c>
      <c r="E27" s="182">
        <v>-916.31452</v>
      </c>
      <c r="F27" s="97">
        <f t="shared" si="0"/>
        <v>110.86685057471264</v>
      </c>
    </row>
    <row r="28" spans="1:6" ht="29.25" thickBot="1">
      <c r="A28" s="32" t="s">
        <v>1</v>
      </c>
      <c r="B28" s="3" t="s">
        <v>29</v>
      </c>
      <c r="C28" s="33" t="s">
        <v>30</v>
      </c>
      <c r="D28" s="176">
        <f>D29+D37+D40+D42</f>
        <v>141189.7</v>
      </c>
      <c r="E28" s="176">
        <f>E29+E37+E40+E42</f>
        <v>144259.7694</v>
      </c>
      <c r="F28" s="58">
        <f t="shared" si="0"/>
        <v>102.17442872957446</v>
      </c>
    </row>
    <row r="29" spans="1:6" ht="25.5">
      <c r="A29" s="108" t="s">
        <v>1</v>
      </c>
      <c r="B29" s="19" t="s">
        <v>199</v>
      </c>
      <c r="C29" s="20" t="s">
        <v>200</v>
      </c>
      <c r="D29" s="180">
        <f>D30+D33+D36</f>
        <v>114158</v>
      </c>
      <c r="E29" s="180">
        <f>E30+E33+E36</f>
        <v>116024.41219</v>
      </c>
      <c r="F29" s="92">
        <f t="shared" si="0"/>
        <v>101.63493770913996</v>
      </c>
    </row>
    <row r="30" spans="1:6" ht="25.5">
      <c r="A30" s="78" t="s">
        <v>8</v>
      </c>
      <c r="B30" s="34" t="s">
        <v>202</v>
      </c>
      <c r="C30" s="35" t="s">
        <v>201</v>
      </c>
      <c r="D30" s="181">
        <f>D31+D32</f>
        <v>75740</v>
      </c>
      <c r="E30" s="181">
        <f>E31+E32</f>
        <v>76698.7801</v>
      </c>
      <c r="F30" s="92">
        <f t="shared" si="0"/>
        <v>101.26588341695273</v>
      </c>
    </row>
    <row r="31" spans="1:6" ht="25.5">
      <c r="A31" s="96" t="s">
        <v>8</v>
      </c>
      <c r="B31" s="47" t="s">
        <v>203</v>
      </c>
      <c r="C31" s="48" t="s">
        <v>201</v>
      </c>
      <c r="D31" s="178">
        <v>75740</v>
      </c>
      <c r="E31" s="178">
        <v>76707.18451</v>
      </c>
      <c r="F31" s="97">
        <f t="shared" si="0"/>
        <v>101.27697981251652</v>
      </c>
    </row>
    <row r="32" spans="1:6" ht="51">
      <c r="A32" s="96" t="s">
        <v>8</v>
      </c>
      <c r="B32" s="47" t="s">
        <v>411</v>
      </c>
      <c r="C32" s="48" t="s">
        <v>412</v>
      </c>
      <c r="D32" s="178">
        <v>0</v>
      </c>
      <c r="E32" s="178">
        <v>-8.40441</v>
      </c>
      <c r="F32" s="97"/>
    </row>
    <row r="33" spans="1:6" ht="30.75" customHeight="1">
      <c r="A33" s="78" t="s">
        <v>8</v>
      </c>
      <c r="B33" s="34" t="s">
        <v>205</v>
      </c>
      <c r="C33" s="35" t="s">
        <v>204</v>
      </c>
      <c r="D33" s="181">
        <f>D34+D35</f>
        <v>38418</v>
      </c>
      <c r="E33" s="181">
        <f>E34+E35</f>
        <v>39328.2566</v>
      </c>
      <c r="F33" s="92">
        <f t="shared" si="0"/>
        <v>102.36934926336613</v>
      </c>
    </row>
    <row r="34" spans="1:6" ht="51">
      <c r="A34" s="96" t="s">
        <v>8</v>
      </c>
      <c r="B34" s="47" t="s">
        <v>207</v>
      </c>
      <c r="C34" s="48" t="s">
        <v>206</v>
      </c>
      <c r="D34" s="178">
        <v>38418</v>
      </c>
      <c r="E34" s="178">
        <v>39333.8371</v>
      </c>
      <c r="F34" s="97">
        <f t="shared" si="0"/>
        <v>102.38387500650737</v>
      </c>
    </row>
    <row r="35" spans="1:6" ht="51">
      <c r="A35" s="120" t="s">
        <v>8</v>
      </c>
      <c r="B35" s="16" t="s">
        <v>413</v>
      </c>
      <c r="C35" s="121" t="s">
        <v>414</v>
      </c>
      <c r="D35" s="178">
        <v>0</v>
      </c>
      <c r="E35" s="178">
        <v>-5.5805</v>
      </c>
      <c r="F35" s="97"/>
    </row>
    <row r="36" spans="1:6" ht="51">
      <c r="A36" s="108" t="s">
        <v>8</v>
      </c>
      <c r="B36" s="19" t="s">
        <v>415</v>
      </c>
      <c r="C36" s="20" t="s">
        <v>416</v>
      </c>
      <c r="D36" s="181">
        <v>0</v>
      </c>
      <c r="E36" s="181">
        <v>-2.62451</v>
      </c>
      <c r="F36" s="92"/>
    </row>
    <row r="37" spans="1:6" ht="25.5">
      <c r="A37" s="78" t="s">
        <v>1</v>
      </c>
      <c r="B37" s="34" t="s">
        <v>31</v>
      </c>
      <c r="C37" s="35" t="s">
        <v>32</v>
      </c>
      <c r="D37" s="181">
        <f>D38+D39</f>
        <v>0</v>
      </c>
      <c r="E37" s="181">
        <f>E38+E39</f>
        <v>-154.1557</v>
      </c>
      <c r="F37" s="92"/>
    </row>
    <row r="38" spans="1:6" ht="12.75">
      <c r="A38" s="96" t="s">
        <v>8</v>
      </c>
      <c r="B38" s="47" t="s">
        <v>33</v>
      </c>
      <c r="C38" s="48" t="s">
        <v>32</v>
      </c>
      <c r="D38" s="178">
        <v>0</v>
      </c>
      <c r="E38" s="178">
        <v>-146.59017</v>
      </c>
      <c r="F38" s="97"/>
    </row>
    <row r="39" spans="1:6" ht="32.25" customHeight="1">
      <c r="A39" s="96" t="s">
        <v>8</v>
      </c>
      <c r="B39" s="47" t="s">
        <v>417</v>
      </c>
      <c r="C39" s="48" t="s">
        <v>418</v>
      </c>
      <c r="D39" s="178">
        <v>0</v>
      </c>
      <c r="E39" s="178">
        <v>-7.56553</v>
      </c>
      <c r="F39" s="97"/>
    </row>
    <row r="40" spans="1:6" ht="12.75">
      <c r="A40" s="78" t="s">
        <v>1</v>
      </c>
      <c r="B40" s="34" t="s">
        <v>34</v>
      </c>
      <c r="C40" s="35" t="s">
        <v>35</v>
      </c>
      <c r="D40" s="181">
        <f>D41</f>
        <v>653.7</v>
      </c>
      <c r="E40" s="181">
        <f>E41</f>
        <v>653.82848</v>
      </c>
      <c r="F40" s="92">
        <f t="shared" si="0"/>
        <v>100.01965427566162</v>
      </c>
    </row>
    <row r="41" spans="1:6" ht="12.75">
      <c r="A41" s="96" t="s">
        <v>8</v>
      </c>
      <c r="B41" s="47" t="s">
        <v>36</v>
      </c>
      <c r="C41" s="48" t="s">
        <v>35</v>
      </c>
      <c r="D41" s="178">
        <v>653.7</v>
      </c>
      <c r="E41" s="178">
        <v>653.82848</v>
      </c>
      <c r="F41" s="97">
        <f t="shared" si="0"/>
        <v>100.01965427566162</v>
      </c>
    </row>
    <row r="42" spans="1:6" ht="25.5">
      <c r="A42" s="78" t="s">
        <v>1</v>
      </c>
      <c r="B42" s="34" t="s">
        <v>37</v>
      </c>
      <c r="C42" s="35" t="s">
        <v>38</v>
      </c>
      <c r="D42" s="181">
        <f>D43</f>
        <v>26378</v>
      </c>
      <c r="E42" s="181">
        <f>E43</f>
        <v>27735.68443</v>
      </c>
      <c r="F42" s="92">
        <f t="shared" si="0"/>
        <v>105.14703324740316</v>
      </c>
    </row>
    <row r="43" spans="1:6" ht="26.25" thickBot="1">
      <c r="A43" s="93" t="s">
        <v>8</v>
      </c>
      <c r="B43" s="18" t="s">
        <v>39</v>
      </c>
      <c r="C43" s="56" t="s">
        <v>40</v>
      </c>
      <c r="D43" s="179">
        <v>26378</v>
      </c>
      <c r="E43" s="179">
        <v>27735.68443</v>
      </c>
      <c r="F43" s="94">
        <f t="shared" si="0"/>
        <v>105.14703324740316</v>
      </c>
    </row>
    <row r="44" spans="1:6" ht="18.75" customHeight="1" thickBot="1">
      <c r="A44" s="32" t="s">
        <v>1</v>
      </c>
      <c r="B44" s="3" t="s">
        <v>41</v>
      </c>
      <c r="C44" s="33" t="s">
        <v>42</v>
      </c>
      <c r="D44" s="176">
        <f>D45+D49+D47</f>
        <v>213116</v>
      </c>
      <c r="E44" s="176">
        <f>E45+E49+E47</f>
        <v>214130.63693</v>
      </c>
      <c r="F44" s="58">
        <f t="shared" si="0"/>
        <v>100.47609608382291</v>
      </c>
    </row>
    <row r="45" spans="1:6" ht="12.75">
      <c r="A45" s="108" t="s">
        <v>1</v>
      </c>
      <c r="B45" s="19" t="s">
        <v>43</v>
      </c>
      <c r="C45" s="20" t="s">
        <v>44</v>
      </c>
      <c r="D45" s="180">
        <f>D46</f>
        <v>23000</v>
      </c>
      <c r="E45" s="180">
        <f>E46</f>
        <v>23320.21422</v>
      </c>
      <c r="F45" s="92">
        <f t="shared" si="0"/>
        <v>101.39223573913043</v>
      </c>
    </row>
    <row r="46" spans="1:6" ht="38.25">
      <c r="A46" s="96" t="s">
        <v>8</v>
      </c>
      <c r="B46" s="47" t="s">
        <v>45</v>
      </c>
      <c r="C46" s="48" t="s">
        <v>46</v>
      </c>
      <c r="D46" s="178">
        <v>23000</v>
      </c>
      <c r="E46" s="178">
        <v>23320.21422</v>
      </c>
      <c r="F46" s="97">
        <f t="shared" si="0"/>
        <v>101.39223573913043</v>
      </c>
    </row>
    <row r="47" spans="1:6" ht="12.75">
      <c r="A47" s="78" t="s">
        <v>1</v>
      </c>
      <c r="B47" s="34" t="s">
        <v>210</v>
      </c>
      <c r="C47" s="35" t="s">
        <v>208</v>
      </c>
      <c r="D47" s="181">
        <f>D48</f>
        <v>56390</v>
      </c>
      <c r="E47" s="181">
        <f>E48</f>
        <v>56410.2189</v>
      </c>
      <c r="F47" s="92">
        <f t="shared" si="0"/>
        <v>100.03585547082817</v>
      </c>
    </row>
    <row r="48" spans="1:6" ht="12.75">
      <c r="A48" s="96" t="s">
        <v>8</v>
      </c>
      <c r="B48" s="47" t="s">
        <v>211</v>
      </c>
      <c r="C48" s="48" t="s">
        <v>209</v>
      </c>
      <c r="D48" s="178">
        <v>56390</v>
      </c>
      <c r="E48" s="178">
        <v>56410.2189</v>
      </c>
      <c r="F48" s="97">
        <f t="shared" si="0"/>
        <v>100.03585547082817</v>
      </c>
    </row>
    <row r="49" spans="1:6" ht="12.75">
      <c r="A49" s="78" t="s">
        <v>1</v>
      </c>
      <c r="B49" s="34" t="s">
        <v>47</v>
      </c>
      <c r="C49" s="35" t="s">
        <v>48</v>
      </c>
      <c r="D49" s="181">
        <f>D50+D52</f>
        <v>133726</v>
      </c>
      <c r="E49" s="181">
        <f>E50+E52</f>
        <v>134400.20381</v>
      </c>
      <c r="F49" s="92">
        <f t="shared" si="0"/>
        <v>100.50416808249705</v>
      </c>
    </row>
    <row r="50" spans="1:6" ht="12.75">
      <c r="A50" s="78" t="s">
        <v>1</v>
      </c>
      <c r="B50" s="34" t="s">
        <v>49</v>
      </c>
      <c r="C50" s="35" t="s">
        <v>50</v>
      </c>
      <c r="D50" s="181">
        <f>D51</f>
        <v>102000</v>
      </c>
      <c r="E50" s="181">
        <f>E51</f>
        <v>102077.32422</v>
      </c>
      <c r="F50" s="92">
        <f t="shared" si="0"/>
        <v>100.07580805882353</v>
      </c>
    </row>
    <row r="51" spans="1:6" ht="25.5">
      <c r="A51" s="96" t="s">
        <v>8</v>
      </c>
      <c r="B51" s="47" t="s">
        <v>51</v>
      </c>
      <c r="C51" s="48" t="s">
        <v>52</v>
      </c>
      <c r="D51" s="178">
        <v>102000</v>
      </c>
      <c r="E51" s="178">
        <v>102077.32422</v>
      </c>
      <c r="F51" s="97">
        <f t="shared" si="0"/>
        <v>100.07580805882353</v>
      </c>
    </row>
    <row r="52" spans="1:6" ht="12.75">
      <c r="A52" s="78" t="s">
        <v>1</v>
      </c>
      <c r="B52" s="34" t="s">
        <v>53</v>
      </c>
      <c r="C52" s="35" t="s">
        <v>54</v>
      </c>
      <c r="D52" s="181">
        <f>D53</f>
        <v>31726</v>
      </c>
      <c r="E52" s="181">
        <f>E53</f>
        <v>32322.87959</v>
      </c>
      <c r="F52" s="92">
        <f t="shared" si="0"/>
        <v>101.88135784530039</v>
      </c>
    </row>
    <row r="53" spans="1:6" ht="26.25" thickBot="1">
      <c r="A53" s="93" t="s">
        <v>8</v>
      </c>
      <c r="B53" s="18" t="s">
        <v>55</v>
      </c>
      <c r="C53" s="56" t="s">
        <v>56</v>
      </c>
      <c r="D53" s="179">
        <v>31726</v>
      </c>
      <c r="E53" s="179">
        <v>32322.87959</v>
      </c>
      <c r="F53" s="94">
        <f t="shared" si="0"/>
        <v>101.88135784530039</v>
      </c>
    </row>
    <row r="54" spans="1:6" ht="29.25" thickBot="1">
      <c r="A54" s="32" t="s">
        <v>1</v>
      </c>
      <c r="B54" s="3" t="s">
        <v>230</v>
      </c>
      <c r="C54" s="33" t="s">
        <v>229</v>
      </c>
      <c r="D54" s="176">
        <f>D55</f>
        <v>408.8</v>
      </c>
      <c r="E54" s="176">
        <f>E55</f>
        <v>408.82103</v>
      </c>
      <c r="F54" s="58">
        <f t="shared" si="0"/>
        <v>100.00514432485323</v>
      </c>
    </row>
    <row r="55" spans="1:6" ht="12.75">
      <c r="A55" s="108" t="s">
        <v>1</v>
      </c>
      <c r="B55" s="19" t="s">
        <v>232</v>
      </c>
      <c r="C55" s="20" t="s">
        <v>231</v>
      </c>
      <c r="D55" s="180">
        <f>D56</f>
        <v>408.8</v>
      </c>
      <c r="E55" s="180">
        <f>E56</f>
        <v>408.82103</v>
      </c>
      <c r="F55" s="97">
        <f t="shared" si="0"/>
        <v>100.00514432485323</v>
      </c>
    </row>
    <row r="56" spans="1:6" ht="13.5" thickBot="1">
      <c r="A56" s="93" t="s">
        <v>8</v>
      </c>
      <c r="B56" s="18" t="s">
        <v>234</v>
      </c>
      <c r="C56" s="56" t="s">
        <v>233</v>
      </c>
      <c r="D56" s="179">
        <v>408.8</v>
      </c>
      <c r="E56" s="179">
        <v>408.82103</v>
      </c>
      <c r="F56" s="94">
        <f t="shared" si="0"/>
        <v>100.00514432485323</v>
      </c>
    </row>
    <row r="57" spans="1:6" ht="17.25" customHeight="1" thickBot="1">
      <c r="A57" s="32" t="s">
        <v>1</v>
      </c>
      <c r="B57" s="3" t="s">
        <v>57</v>
      </c>
      <c r="C57" s="33" t="s">
        <v>58</v>
      </c>
      <c r="D57" s="176">
        <f>D58+D60</f>
        <v>17714.6</v>
      </c>
      <c r="E57" s="176">
        <f>E58+E60</f>
        <v>17809.10431</v>
      </c>
      <c r="F57" s="58">
        <f t="shared" si="0"/>
        <v>100.53348260756665</v>
      </c>
    </row>
    <row r="58" spans="1:6" ht="25.5">
      <c r="A58" s="108" t="s">
        <v>1</v>
      </c>
      <c r="B58" s="19" t="s">
        <v>59</v>
      </c>
      <c r="C58" s="20" t="s">
        <v>60</v>
      </c>
      <c r="D58" s="180">
        <f>D59</f>
        <v>17185.8</v>
      </c>
      <c r="E58" s="180">
        <f>E59</f>
        <v>17280.30431</v>
      </c>
      <c r="F58" s="92">
        <f t="shared" si="0"/>
        <v>100.54989764805828</v>
      </c>
    </row>
    <row r="59" spans="1:6" ht="38.25">
      <c r="A59" s="96" t="s">
        <v>8</v>
      </c>
      <c r="B59" s="47" t="s">
        <v>192</v>
      </c>
      <c r="C59" s="48" t="s">
        <v>61</v>
      </c>
      <c r="D59" s="178">
        <v>17185.8</v>
      </c>
      <c r="E59" s="178">
        <v>17280.30431</v>
      </c>
      <c r="F59" s="97">
        <f t="shared" si="0"/>
        <v>100.54989764805828</v>
      </c>
    </row>
    <row r="60" spans="1:6" ht="25.5">
      <c r="A60" s="78" t="s">
        <v>1</v>
      </c>
      <c r="B60" s="34" t="s">
        <v>62</v>
      </c>
      <c r="C60" s="35" t="s">
        <v>63</v>
      </c>
      <c r="D60" s="181">
        <f>D61+D62</f>
        <v>528.8</v>
      </c>
      <c r="E60" s="181">
        <f>E61+E62</f>
        <v>528.8</v>
      </c>
      <c r="F60" s="92">
        <f t="shared" si="0"/>
        <v>100</v>
      </c>
    </row>
    <row r="61" spans="1:6" ht="25.5">
      <c r="A61" s="96" t="s">
        <v>64</v>
      </c>
      <c r="B61" s="47" t="s">
        <v>193</v>
      </c>
      <c r="C61" s="48" t="s">
        <v>65</v>
      </c>
      <c r="D61" s="178">
        <v>500</v>
      </c>
      <c r="E61" s="178">
        <v>500</v>
      </c>
      <c r="F61" s="97">
        <f t="shared" si="0"/>
        <v>100</v>
      </c>
    </row>
    <row r="62" spans="1:6" ht="51">
      <c r="A62" s="78" t="s">
        <v>1</v>
      </c>
      <c r="B62" s="34" t="s">
        <v>191</v>
      </c>
      <c r="C62" s="35" t="s">
        <v>212</v>
      </c>
      <c r="D62" s="181">
        <f>D63</f>
        <v>28.8</v>
      </c>
      <c r="E62" s="181">
        <f>E63</f>
        <v>28.8</v>
      </c>
      <c r="F62" s="92">
        <f t="shared" si="0"/>
        <v>100</v>
      </c>
    </row>
    <row r="63" spans="1:6" ht="64.5" thickBot="1">
      <c r="A63" s="93" t="s">
        <v>66</v>
      </c>
      <c r="B63" s="18" t="s">
        <v>194</v>
      </c>
      <c r="C63" s="160" t="s">
        <v>67</v>
      </c>
      <c r="D63" s="179">
        <v>28.8</v>
      </c>
      <c r="E63" s="179">
        <v>28.8</v>
      </c>
      <c r="F63" s="94">
        <f t="shared" si="0"/>
        <v>100</v>
      </c>
    </row>
    <row r="64" spans="1:6" ht="43.5" thickBot="1">
      <c r="A64" s="32" t="s">
        <v>1</v>
      </c>
      <c r="B64" s="3" t="s">
        <v>442</v>
      </c>
      <c r="C64" s="143" t="s">
        <v>441</v>
      </c>
      <c r="D64" s="176">
        <f aca="true" t="shared" si="1" ref="D64:E66">D65</f>
        <v>-0.147</v>
      </c>
      <c r="E64" s="176">
        <f t="shared" si="1"/>
        <v>-0.14668</v>
      </c>
      <c r="F64" s="58">
        <f t="shared" si="0"/>
        <v>99.78231292517007</v>
      </c>
    </row>
    <row r="65" spans="1:6" ht="13.5" thickBot="1">
      <c r="A65" s="169" t="s">
        <v>1</v>
      </c>
      <c r="B65" s="19" t="s">
        <v>444</v>
      </c>
      <c r="C65" s="68" t="s">
        <v>443</v>
      </c>
      <c r="D65" s="180">
        <f t="shared" si="1"/>
        <v>-0.147</v>
      </c>
      <c r="E65" s="180">
        <f t="shared" si="1"/>
        <v>-0.14668</v>
      </c>
      <c r="F65" s="92">
        <f t="shared" si="0"/>
        <v>99.78231292517007</v>
      </c>
    </row>
    <row r="66" spans="1:6" ht="25.5">
      <c r="A66" s="108" t="s">
        <v>1</v>
      </c>
      <c r="B66" s="34" t="s">
        <v>446</v>
      </c>
      <c r="C66" s="24" t="s">
        <v>445</v>
      </c>
      <c r="D66" s="181">
        <f t="shared" si="1"/>
        <v>-0.147</v>
      </c>
      <c r="E66" s="181">
        <f t="shared" si="1"/>
        <v>-0.14668</v>
      </c>
      <c r="F66" s="92">
        <f t="shared" si="0"/>
        <v>99.78231292517007</v>
      </c>
    </row>
    <row r="67" spans="1:6" ht="39" thickBot="1">
      <c r="A67" s="104" t="s">
        <v>8</v>
      </c>
      <c r="B67" s="105" t="s">
        <v>448</v>
      </c>
      <c r="C67" s="161" t="s">
        <v>447</v>
      </c>
      <c r="D67" s="182">
        <v>-0.147</v>
      </c>
      <c r="E67" s="182">
        <v>-0.14668</v>
      </c>
      <c r="F67" s="97">
        <f t="shared" si="0"/>
        <v>99.78231292517007</v>
      </c>
    </row>
    <row r="68" spans="1:6" ht="43.5" thickBot="1">
      <c r="A68" s="32" t="s">
        <v>1</v>
      </c>
      <c r="B68" s="3" t="s">
        <v>68</v>
      </c>
      <c r="C68" s="33" t="s">
        <v>69</v>
      </c>
      <c r="D68" s="176">
        <f>D69+D84+D87+D78</f>
        <v>80419.59999999999</v>
      </c>
      <c r="E68" s="176">
        <f>E69+E84+E87+E78</f>
        <v>81072.08735999999</v>
      </c>
      <c r="F68" s="58">
        <f t="shared" si="0"/>
        <v>100.8113536501052</v>
      </c>
    </row>
    <row r="69" spans="1:6" ht="63.75">
      <c r="A69" s="108" t="s">
        <v>1</v>
      </c>
      <c r="B69" s="19" t="s">
        <v>70</v>
      </c>
      <c r="C69" s="68" t="s">
        <v>71</v>
      </c>
      <c r="D69" s="180">
        <f>D70+D72+D76+D74</f>
        <v>57960</v>
      </c>
      <c r="E69" s="180">
        <f>E70+E72+E76+E74</f>
        <v>58239.83285</v>
      </c>
      <c r="F69" s="92">
        <f t="shared" si="0"/>
        <v>100.4828033988958</v>
      </c>
    </row>
    <row r="70" spans="1:6" ht="51">
      <c r="A70" s="78" t="s">
        <v>1</v>
      </c>
      <c r="B70" s="34" t="s">
        <v>72</v>
      </c>
      <c r="C70" s="35" t="s">
        <v>73</v>
      </c>
      <c r="D70" s="181">
        <f>D71</f>
        <v>36500</v>
      </c>
      <c r="E70" s="181">
        <f>E71</f>
        <v>36839.29246</v>
      </c>
      <c r="F70" s="92">
        <f t="shared" si="0"/>
        <v>100.92956838356164</v>
      </c>
    </row>
    <row r="71" spans="1:6" ht="63.75">
      <c r="A71" s="96" t="s">
        <v>74</v>
      </c>
      <c r="B71" s="47" t="s">
        <v>75</v>
      </c>
      <c r="C71" s="17" t="s">
        <v>76</v>
      </c>
      <c r="D71" s="178">
        <v>36500</v>
      </c>
      <c r="E71" s="178">
        <v>36839.29246</v>
      </c>
      <c r="F71" s="97">
        <f t="shared" si="0"/>
        <v>100.92956838356164</v>
      </c>
    </row>
    <row r="72" spans="1:6" ht="63.75">
      <c r="A72" s="78" t="s">
        <v>1</v>
      </c>
      <c r="B72" s="34" t="s">
        <v>77</v>
      </c>
      <c r="C72" s="24" t="s">
        <v>78</v>
      </c>
      <c r="D72" s="181">
        <f>D73</f>
        <v>2100</v>
      </c>
      <c r="E72" s="181">
        <f>E73</f>
        <v>2038.28936</v>
      </c>
      <c r="F72" s="92">
        <f t="shared" si="0"/>
        <v>97.06139809523809</v>
      </c>
    </row>
    <row r="73" spans="1:6" ht="54" customHeight="1">
      <c r="A73" s="96" t="s">
        <v>74</v>
      </c>
      <c r="B73" s="47" t="s">
        <v>79</v>
      </c>
      <c r="C73" s="48" t="s">
        <v>80</v>
      </c>
      <c r="D73" s="178">
        <v>2100</v>
      </c>
      <c r="E73" s="178">
        <v>2038.28936</v>
      </c>
      <c r="F73" s="97">
        <f t="shared" si="0"/>
        <v>97.06139809523809</v>
      </c>
    </row>
    <row r="74" spans="1:6" ht="63.75">
      <c r="A74" s="78" t="s">
        <v>1</v>
      </c>
      <c r="B74" s="34" t="s">
        <v>213</v>
      </c>
      <c r="C74" s="24" t="s">
        <v>248</v>
      </c>
      <c r="D74" s="181">
        <f>D75</f>
        <v>330</v>
      </c>
      <c r="E74" s="181">
        <f>E75</f>
        <v>319.6423</v>
      </c>
      <c r="F74" s="92">
        <f t="shared" si="0"/>
        <v>96.86130303030302</v>
      </c>
    </row>
    <row r="75" spans="1:6" ht="51">
      <c r="A75" s="96" t="s">
        <v>64</v>
      </c>
      <c r="B75" s="47" t="s">
        <v>215</v>
      </c>
      <c r="C75" s="48" t="s">
        <v>214</v>
      </c>
      <c r="D75" s="178">
        <v>330</v>
      </c>
      <c r="E75" s="178">
        <v>319.6423</v>
      </c>
      <c r="F75" s="97">
        <f t="shared" si="0"/>
        <v>96.86130303030302</v>
      </c>
    </row>
    <row r="76" spans="1:6" ht="38.25">
      <c r="A76" s="78" t="s">
        <v>1</v>
      </c>
      <c r="B76" s="34" t="s">
        <v>81</v>
      </c>
      <c r="C76" s="35" t="s">
        <v>82</v>
      </c>
      <c r="D76" s="181">
        <f>D77</f>
        <v>19030</v>
      </c>
      <c r="E76" s="181">
        <f>E77</f>
        <v>19042.60873</v>
      </c>
      <c r="F76" s="92">
        <f t="shared" si="0"/>
        <v>100.06625712033632</v>
      </c>
    </row>
    <row r="77" spans="1:6" ht="25.5">
      <c r="A77" s="96" t="s">
        <v>74</v>
      </c>
      <c r="B77" s="47" t="s">
        <v>83</v>
      </c>
      <c r="C77" s="48" t="s">
        <v>84</v>
      </c>
      <c r="D77" s="178">
        <v>19030</v>
      </c>
      <c r="E77" s="178">
        <v>19042.60873</v>
      </c>
      <c r="F77" s="97">
        <f t="shared" si="0"/>
        <v>100.06625712033632</v>
      </c>
    </row>
    <row r="78" spans="1:6" ht="38.25">
      <c r="A78" s="78" t="s">
        <v>1</v>
      </c>
      <c r="B78" s="34" t="s">
        <v>370</v>
      </c>
      <c r="C78" s="35" t="s">
        <v>371</v>
      </c>
      <c r="D78" s="181">
        <f>D79+D81</f>
        <v>140.9</v>
      </c>
      <c r="E78" s="181">
        <f>E79+E81</f>
        <v>140.93851999999998</v>
      </c>
      <c r="F78" s="92">
        <f t="shared" si="0"/>
        <v>100.02733853797017</v>
      </c>
    </row>
    <row r="79" spans="1:6" ht="38.25">
      <c r="A79" s="78" t="s">
        <v>1</v>
      </c>
      <c r="B79" s="34" t="s">
        <v>372</v>
      </c>
      <c r="C79" s="35" t="s">
        <v>373</v>
      </c>
      <c r="D79" s="181">
        <f>D80</f>
        <v>129.4</v>
      </c>
      <c r="E79" s="181">
        <f>E80</f>
        <v>129.22938</v>
      </c>
      <c r="F79" s="92">
        <f t="shared" si="0"/>
        <v>99.86814528593507</v>
      </c>
    </row>
    <row r="80" spans="1:6" ht="84" customHeight="1">
      <c r="A80" s="96" t="s">
        <v>74</v>
      </c>
      <c r="B80" s="47" t="s">
        <v>374</v>
      </c>
      <c r="C80" s="48" t="s">
        <v>375</v>
      </c>
      <c r="D80" s="178">
        <v>129.4</v>
      </c>
      <c r="E80" s="178">
        <v>129.22938</v>
      </c>
      <c r="F80" s="97">
        <f t="shared" si="0"/>
        <v>99.86814528593507</v>
      </c>
    </row>
    <row r="81" spans="1:6" ht="38.25">
      <c r="A81" s="78" t="s">
        <v>1</v>
      </c>
      <c r="B81" s="34" t="s">
        <v>376</v>
      </c>
      <c r="C81" s="35" t="s">
        <v>377</v>
      </c>
      <c r="D81" s="181">
        <f>D82+D83</f>
        <v>11.5</v>
      </c>
      <c r="E81" s="181">
        <f>E82+E83</f>
        <v>11.70914</v>
      </c>
      <c r="F81" s="92">
        <f t="shared" si="0"/>
        <v>101.81860869565217</v>
      </c>
    </row>
    <row r="82" spans="1:6" ht="66.75" customHeight="1">
      <c r="A82" s="96" t="s">
        <v>74</v>
      </c>
      <c r="B82" s="47" t="s">
        <v>378</v>
      </c>
      <c r="C82" s="48" t="s">
        <v>379</v>
      </c>
      <c r="D82" s="178">
        <v>11.5</v>
      </c>
      <c r="E82" s="178">
        <v>11.31531</v>
      </c>
      <c r="F82" s="97">
        <f>E82/D82*100</f>
        <v>98.394</v>
      </c>
    </row>
    <row r="83" spans="1:6" ht="66.75" customHeight="1">
      <c r="A83" s="96" t="s">
        <v>159</v>
      </c>
      <c r="B83" s="47" t="s">
        <v>378</v>
      </c>
      <c r="C83" s="48" t="s">
        <v>379</v>
      </c>
      <c r="D83" s="178">
        <v>0</v>
      </c>
      <c r="E83" s="178">
        <v>0.39383</v>
      </c>
      <c r="F83" s="97"/>
    </row>
    <row r="84" spans="1:6" ht="25.5">
      <c r="A84" s="78" t="s">
        <v>1</v>
      </c>
      <c r="B84" s="34" t="s">
        <v>85</v>
      </c>
      <c r="C84" s="35" t="s">
        <v>86</v>
      </c>
      <c r="D84" s="181">
        <f>D85</f>
        <v>1918.7</v>
      </c>
      <c r="E84" s="181">
        <f>E85</f>
        <v>1918.7258</v>
      </c>
      <c r="F84" s="92">
        <f t="shared" si="0"/>
        <v>100.00134466044716</v>
      </c>
    </row>
    <row r="85" spans="1:6" ht="38.25">
      <c r="A85" s="78" t="s">
        <v>1</v>
      </c>
      <c r="B85" s="34" t="s">
        <v>87</v>
      </c>
      <c r="C85" s="35" t="s">
        <v>88</v>
      </c>
      <c r="D85" s="181">
        <f>D86</f>
        <v>1918.7</v>
      </c>
      <c r="E85" s="181">
        <f>E86</f>
        <v>1918.7258</v>
      </c>
      <c r="F85" s="92">
        <f t="shared" si="0"/>
        <v>100.00134466044716</v>
      </c>
    </row>
    <row r="86" spans="1:6" ht="38.25">
      <c r="A86" s="96" t="s">
        <v>74</v>
      </c>
      <c r="B86" s="47" t="s">
        <v>89</v>
      </c>
      <c r="C86" s="48" t="s">
        <v>90</v>
      </c>
      <c r="D86" s="178">
        <v>1918.7</v>
      </c>
      <c r="E86" s="178">
        <v>1918.7258</v>
      </c>
      <c r="F86" s="97">
        <f t="shared" si="0"/>
        <v>100.00134466044716</v>
      </c>
    </row>
    <row r="87" spans="1:6" ht="63.75">
      <c r="A87" s="78" t="s">
        <v>1</v>
      </c>
      <c r="B87" s="34" t="s">
        <v>91</v>
      </c>
      <c r="C87" s="24" t="s">
        <v>92</v>
      </c>
      <c r="D87" s="181">
        <f>D88</f>
        <v>20400</v>
      </c>
      <c r="E87" s="181">
        <f>E88</f>
        <v>20772.59019</v>
      </c>
      <c r="F87" s="92">
        <f t="shared" si="0"/>
        <v>101.8264225</v>
      </c>
    </row>
    <row r="88" spans="1:6" ht="63.75">
      <c r="A88" s="78" t="s">
        <v>1</v>
      </c>
      <c r="B88" s="34" t="s">
        <v>93</v>
      </c>
      <c r="C88" s="24" t="s">
        <v>94</v>
      </c>
      <c r="D88" s="181">
        <f>D89</f>
        <v>20400</v>
      </c>
      <c r="E88" s="181">
        <f>E89</f>
        <v>20772.59019</v>
      </c>
      <c r="F88" s="92">
        <f t="shared" si="0"/>
        <v>101.8264225</v>
      </c>
    </row>
    <row r="89" spans="1:6" ht="64.5" thickBot="1">
      <c r="A89" s="93" t="s">
        <v>95</v>
      </c>
      <c r="B89" s="18" t="s">
        <v>96</v>
      </c>
      <c r="C89" s="56" t="s">
        <v>97</v>
      </c>
      <c r="D89" s="179">
        <v>20400</v>
      </c>
      <c r="E89" s="179">
        <v>20772.59019</v>
      </c>
      <c r="F89" s="94">
        <f t="shared" si="0"/>
        <v>101.8264225</v>
      </c>
    </row>
    <row r="90" spans="1:6" ht="29.25" thickBot="1">
      <c r="A90" s="32" t="s">
        <v>1</v>
      </c>
      <c r="B90" s="3" t="s">
        <v>98</v>
      </c>
      <c r="C90" s="33" t="s">
        <v>99</v>
      </c>
      <c r="D90" s="176">
        <f>D91</f>
        <v>950.2</v>
      </c>
      <c r="E90" s="176">
        <f>E91</f>
        <v>950.2026099999999</v>
      </c>
      <c r="F90" s="58">
        <f t="shared" si="0"/>
        <v>100.00027467901494</v>
      </c>
    </row>
    <row r="91" spans="1:6" ht="12.75">
      <c r="A91" s="108" t="s">
        <v>1</v>
      </c>
      <c r="B91" s="19" t="s">
        <v>100</v>
      </c>
      <c r="C91" s="20" t="s">
        <v>101</v>
      </c>
      <c r="D91" s="180">
        <f>D92+D93+D94</f>
        <v>950.2</v>
      </c>
      <c r="E91" s="180">
        <f>E92+E93+E94</f>
        <v>950.2026099999999</v>
      </c>
      <c r="F91" s="92">
        <f t="shared" si="0"/>
        <v>100.00027467901494</v>
      </c>
    </row>
    <row r="92" spans="1:6" ht="25.5">
      <c r="A92" s="96" t="s">
        <v>102</v>
      </c>
      <c r="B92" s="47" t="s">
        <v>103</v>
      </c>
      <c r="C92" s="48" t="s">
        <v>104</v>
      </c>
      <c r="D92" s="178">
        <v>292.2</v>
      </c>
      <c r="E92" s="178">
        <v>292.81173</v>
      </c>
      <c r="F92" s="97">
        <f>E92/D92*100</f>
        <v>100.20935318275154</v>
      </c>
    </row>
    <row r="93" spans="1:6" ht="12.75">
      <c r="A93" s="96" t="s">
        <v>102</v>
      </c>
      <c r="B93" s="47" t="s">
        <v>105</v>
      </c>
      <c r="C93" s="48" t="s">
        <v>106</v>
      </c>
      <c r="D93" s="178">
        <v>860.5</v>
      </c>
      <c r="E93" s="178">
        <v>859.88706</v>
      </c>
      <c r="F93" s="97">
        <f t="shared" si="0"/>
        <v>99.9287693201627</v>
      </c>
    </row>
    <row r="94" spans="1:6" ht="12.75">
      <c r="A94" s="78" t="s">
        <v>1</v>
      </c>
      <c r="B94" s="34" t="s">
        <v>107</v>
      </c>
      <c r="C94" s="35" t="s">
        <v>108</v>
      </c>
      <c r="D94" s="181">
        <f>D95</f>
        <v>-202.5</v>
      </c>
      <c r="E94" s="181">
        <f>E95</f>
        <v>-202.49618</v>
      </c>
      <c r="F94" s="92">
        <f aca="true" t="shared" si="2" ref="F94:F194">E94/D94*100</f>
        <v>99.99811358024692</v>
      </c>
    </row>
    <row r="95" spans="1:6" ht="15" customHeight="1" thickBot="1">
      <c r="A95" s="93" t="s">
        <v>102</v>
      </c>
      <c r="B95" s="18" t="s">
        <v>109</v>
      </c>
      <c r="C95" s="56" t="s">
        <v>110</v>
      </c>
      <c r="D95" s="179">
        <v>-202.5</v>
      </c>
      <c r="E95" s="179">
        <v>-202.49618</v>
      </c>
      <c r="F95" s="94">
        <f t="shared" si="2"/>
        <v>99.99811358024692</v>
      </c>
    </row>
    <row r="96" spans="1:6" ht="29.25" thickBot="1">
      <c r="A96" s="32" t="s">
        <v>1</v>
      </c>
      <c r="B96" s="3" t="s">
        <v>111</v>
      </c>
      <c r="C96" s="33" t="s">
        <v>112</v>
      </c>
      <c r="D96" s="176">
        <f>D97+D100</f>
        <v>1461.1</v>
      </c>
      <c r="E96" s="176">
        <f>E97+E100</f>
        <v>1510.98103</v>
      </c>
      <c r="F96" s="58">
        <f t="shared" si="2"/>
        <v>103.41393675997537</v>
      </c>
    </row>
    <row r="97" spans="1:6" ht="12.75">
      <c r="A97" s="108" t="s">
        <v>1</v>
      </c>
      <c r="B97" s="19" t="s">
        <v>113</v>
      </c>
      <c r="C97" s="20" t="s">
        <v>114</v>
      </c>
      <c r="D97" s="180">
        <f>D98</f>
        <v>1091.1</v>
      </c>
      <c r="E97" s="180">
        <f>E98</f>
        <v>1113.15797</v>
      </c>
      <c r="F97" s="92">
        <f t="shared" si="2"/>
        <v>102.02162679864357</v>
      </c>
    </row>
    <row r="98" spans="1:6" ht="12.75">
      <c r="A98" s="78" t="s">
        <v>1</v>
      </c>
      <c r="B98" s="34" t="s">
        <v>115</v>
      </c>
      <c r="C98" s="35" t="s">
        <v>116</v>
      </c>
      <c r="D98" s="181">
        <f>D99</f>
        <v>1091.1</v>
      </c>
      <c r="E98" s="181">
        <f>E99</f>
        <v>1113.15797</v>
      </c>
      <c r="F98" s="92">
        <f t="shared" si="2"/>
        <v>102.02162679864357</v>
      </c>
    </row>
    <row r="99" spans="1:6" ht="25.5">
      <c r="A99" s="96" t="s">
        <v>66</v>
      </c>
      <c r="B99" s="47" t="s">
        <v>117</v>
      </c>
      <c r="C99" s="48" t="s">
        <v>118</v>
      </c>
      <c r="D99" s="178">
        <v>1091.1</v>
      </c>
      <c r="E99" s="178">
        <v>1113.15797</v>
      </c>
      <c r="F99" s="97">
        <f t="shared" si="2"/>
        <v>102.02162679864357</v>
      </c>
    </row>
    <row r="100" spans="1:6" ht="12.75">
      <c r="A100" s="78" t="s">
        <v>1</v>
      </c>
      <c r="B100" s="59" t="s">
        <v>249</v>
      </c>
      <c r="C100" s="60" t="s">
        <v>347</v>
      </c>
      <c r="D100" s="181">
        <f>D101+D104</f>
        <v>370</v>
      </c>
      <c r="E100" s="181">
        <f>E101+E104</f>
        <v>397.82306</v>
      </c>
      <c r="F100" s="92">
        <f t="shared" si="2"/>
        <v>107.51974594594596</v>
      </c>
    </row>
    <row r="101" spans="1:6" ht="27.75" customHeight="1">
      <c r="A101" s="78" t="s">
        <v>1</v>
      </c>
      <c r="B101" s="59" t="s">
        <v>250</v>
      </c>
      <c r="C101" s="60" t="s">
        <v>251</v>
      </c>
      <c r="D101" s="181">
        <f>D102+D103</f>
        <v>330</v>
      </c>
      <c r="E101" s="181">
        <f>E102+E103</f>
        <v>352.79073</v>
      </c>
      <c r="F101" s="92">
        <f t="shared" si="2"/>
        <v>106.90628181818182</v>
      </c>
    </row>
    <row r="102" spans="1:6" ht="28.5" customHeight="1">
      <c r="A102" s="93" t="s">
        <v>64</v>
      </c>
      <c r="B102" s="69" t="s">
        <v>252</v>
      </c>
      <c r="C102" s="70" t="s">
        <v>253</v>
      </c>
      <c r="D102" s="179">
        <v>275</v>
      </c>
      <c r="E102" s="179">
        <v>292.86858</v>
      </c>
      <c r="F102" s="97">
        <f t="shared" si="2"/>
        <v>106.49766545454547</v>
      </c>
    </row>
    <row r="103" spans="1:6" ht="28.5" customHeight="1">
      <c r="A103" s="93" t="s">
        <v>74</v>
      </c>
      <c r="B103" s="69" t="s">
        <v>252</v>
      </c>
      <c r="C103" s="70" t="s">
        <v>253</v>
      </c>
      <c r="D103" s="179">
        <v>55</v>
      </c>
      <c r="E103" s="179">
        <v>59.92215</v>
      </c>
      <c r="F103" s="97">
        <f t="shared" si="2"/>
        <v>108.94936363636364</v>
      </c>
    </row>
    <row r="104" spans="1:6" ht="15.75" customHeight="1">
      <c r="A104" s="78" t="s">
        <v>1</v>
      </c>
      <c r="B104" s="98" t="s">
        <v>380</v>
      </c>
      <c r="C104" s="99" t="s">
        <v>381</v>
      </c>
      <c r="D104" s="181">
        <f>SUM(D105:D106)</f>
        <v>40</v>
      </c>
      <c r="E104" s="181">
        <f>SUM(E105:E106)</f>
        <v>45.03233</v>
      </c>
      <c r="F104" s="92">
        <f t="shared" si="2"/>
        <v>112.58082499999999</v>
      </c>
    </row>
    <row r="105" spans="1:6" ht="12.75">
      <c r="A105" s="96" t="s">
        <v>64</v>
      </c>
      <c r="B105" s="100" t="s">
        <v>382</v>
      </c>
      <c r="C105" s="101" t="s">
        <v>383</v>
      </c>
      <c r="D105" s="178">
        <v>26</v>
      </c>
      <c r="E105" s="178">
        <v>29.91259</v>
      </c>
      <c r="F105" s="97">
        <f t="shared" si="2"/>
        <v>115.04842307692309</v>
      </c>
    </row>
    <row r="106" spans="1:6" ht="13.5" thickBot="1">
      <c r="A106" s="93" t="s">
        <v>95</v>
      </c>
      <c r="B106" s="102" t="s">
        <v>382</v>
      </c>
      <c r="C106" s="103" t="s">
        <v>383</v>
      </c>
      <c r="D106" s="179">
        <v>14</v>
      </c>
      <c r="E106" s="179">
        <v>15.11974</v>
      </c>
      <c r="F106" s="97">
        <f t="shared" si="2"/>
        <v>107.99814285714287</v>
      </c>
    </row>
    <row r="107" spans="1:6" ht="29.25" thickBot="1">
      <c r="A107" s="32" t="s">
        <v>1</v>
      </c>
      <c r="B107" s="3" t="s">
        <v>119</v>
      </c>
      <c r="C107" s="33" t="s">
        <v>120</v>
      </c>
      <c r="D107" s="176">
        <f>D108+D110+D115+D123+D120</f>
        <v>40432.6</v>
      </c>
      <c r="E107" s="176">
        <f>E108+E110+E115+E123+E120</f>
        <v>45125.46804</v>
      </c>
      <c r="F107" s="58">
        <f t="shared" si="2"/>
        <v>111.60664424251718</v>
      </c>
    </row>
    <row r="108" spans="1:6" ht="12.75">
      <c r="A108" s="108" t="s">
        <v>1</v>
      </c>
      <c r="B108" s="19" t="s">
        <v>121</v>
      </c>
      <c r="C108" s="20" t="s">
        <v>122</v>
      </c>
      <c r="D108" s="180">
        <f>D109</f>
        <v>3040</v>
      </c>
      <c r="E108" s="180">
        <f>E109</f>
        <v>3039.9211</v>
      </c>
      <c r="F108" s="92">
        <f t="shared" si="2"/>
        <v>99.99740460526316</v>
      </c>
    </row>
    <row r="109" spans="1:6" ht="25.5">
      <c r="A109" s="96" t="s">
        <v>95</v>
      </c>
      <c r="B109" s="47" t="s">
        <v>123</v>
      </c>
      <c r="C109" s="48" t="s">
        <v>124</v>
      </c>
      <c r="D109" s="178">
        <v>3040</v>
      </c>
      <c r="E109" s="178">
        <v>3039.9211</v>
      </c>
      <c r="F109" s="97">
        <f t="shared" si="2"/>
        <v>99.99740460526316</v>
      </c>
    </row>
    <row r="110" spans="1:6" ht="63.75">
      <c r="A110" s="78" t="s">
        <v>1</v>
      </c>
      <c r="B110" s="34" t="s">
        <v>125</v>
      </c>
      <c r="C110" s="24" t="s">
        <v>126</v>
      </c>
      <c r="D110" s="181">
        <f>D111+D113</f>
        <v>16756.6</v>
      </c>
      <c r="E110" s="181">
        <f>E111+E113</f>
        <v>21127.759599999998</v>
      </c>
      <c r="F110" s="92">
        <f t="shared" si="2"/>
        <v>126.08619648377355</v>
      </c>
    </row>
    <row r="111" spans="1:6" ht="76.5">
      <c r="A111" s="78" t="s">
        <v>1</v>
      </c>
      <c r="B111" s="34" t="s">
        <v>127</v>
      </c>
      <c r="C111" s="24" t="s">
        <v>128</v>
      </c>
      <c r="D111" s="181">
        <f>D112</f>
        <v>16673.6</v>
      </c>
      <c r="E111" s="181">
        <f>E112</f>
        <v>21045.1056</v>
      </c>
      <c r="F111" s="92">
        <f t="shared" si="2"/>
        <v>126.21812685922657</v>
      </c>
    </row>
    <row r="112" spans="1:6" ht="66" customHeight="1">
      <c r="A112" s="96" t="s">
        <v>74</v>
      </c>
      <c r="B112" s="47" t="s">
        <v>129</v>
      </c>
      <c r="C112" s="17" t="s">
        <v>130</v>
      </c>
      <c r="D112" s="178">
        <v>16673.6</v>
      </c>
      <c r="E112" s="178">
        <v>21045.1056</v>
      </c>
      <c r="F112" s="97">
        <f t="shared" si="2"/>
        <v>126.21812685922657</v>
      </c>
    </row>
    <row r="113" spans="1:6" ht="66" customHeight="1">
      <c r="A113" s="78" t="s">
        <v>1</v>
      </c>
      <c r="B113" s="34" t="s">
        <v>419</v>
      </c>
      <c r="C113" s="122" t="s">
        <v>420</v>
      </c>
      <c r="D113" s="181">
        <f>D114</f>
        <v>83</v>
      </c>
      <c r="E113" s="181">
        <f>E114</f>
        <v>82.654</v>
      </c>
      <c r="F113" s="92">
        <f t="shared" si="2"/>
        <v>99.58313253012048</v>
      </c>
    </row>
    <row r="114" spans="1:6" ht="66" customHeight="1">
      <c r="A114" s="123">
        <v>766</v>
      </c>
      <c r="B114" s="46" t="s">
        <v>421</v>
      </c>
      <c r="C114" s="43" t="s">
        <v>422</v>
      </c>
      <c r="D114" s="178">
        <v>83</v>
      </c>
      <c r="E114" s="178">
        <v>82.654</v>
      </c>
      <c r="F114" s="97">
        <f t="shared" si="2"/>
        <v>99.58313253012048</v>
      </c>
    </row>
    <row r="115" spans="1:6" s="4" customFormat="1" ht="25.5">
      <c r="A115" s="78" t="s">
        <v>1</v>
      </c>
      <c r="B115" s="34" t="s">
        <v>131</v>
      </c>
      <c r="C115" s="35" t="s">
        <v>132</v>
      </c>
      <c r="D115" s="181">
        <f>D116+D118</f>
        <v>14480</v>
      </c>
      <c r="E115" s="181">
        <f>E116+E118</f>
        <v>14799.80907</v>
      </c>
      <c r="F115" s="92">
        <f t="shared" si="2"/>
        <v>102.20862617403314</v>
      </c>
    </row>
    <row r="116" spans="1:6" ht="25.5">
      <c r="A116" s="78" t="s">
        <v>1</v>
      </c>
      <c r="B116" s="34" t="s">
        <v>133</v>
      </c>
      <c r="C116" s="35" t="s">
        <v>134</v>
      </c>
      <c r="D116" s="181">
        <f>D117</f>
        <v>14390</v>
      </c>
      <c r="E116" s="181">
        <f>E117</f>
        <v>14711.55545</v>
      </c>
      <c r="F116" s="92">
        <f t="shared" si="2"/>
        <v>102.23457574704655</v>
      </c>
    </row>
    <row r="117" spans="1:6" ht="38.25">
      <c r="A117" s="96" t="s">
        <v>74</v>
      </c>
      <c r="B117" s="47" t="s">
        <v>135</v>
      </c>
      <c r="C117" s="48" t="s">
        <v>136</v>
      </c>
      <c r="D117" s="178">
        <v>14390</v>
      </c>
      <c r="E117" s="178">
        <v>14711.55545</v>
      </c>
      <c r="F117" s="97">
        <f t="shared" si="2"/>
        <v>102.23457574704655</v>
      </c>
    </row>
    <row r="118" spans="1:6" ht="38.25">
      <c r="A118" s="78" t="s">
        <v>1</v>
      </c>
      <c r="B118" s="34" t="s">
        <v>450</v>
      </c>
      <c r="C118" s="35" t="s">
        <v>449</v>
      </c>
      <c r="D118" s="181">
        <f>D119</f>
        <v>90</v>
      </c>
      <c r="E118" s="181">
        <f>E119</f>
        <v>88.25362</v>
      </c>
      <c r="F118" s="92">
        <f t="shared" si="2"/>
        <v>98.05957777777778</v>
      </c>
    </row>
    <row r="119" spans="1:6" ht="51">
      <c r="A119" s="96" t="s">
        <v>74</v>
      </c>
      <c r="B119" s="47" t="s">
        <v>452</v>
      </c>
      <c r="C119" s="48" t="s">
        <v>451</v>
      </c>
      <c r="D119" s="178">
        <v>90</v>
      </c>
      <c r="E119" s="178">
        <v>88.25362</v>
      </c>
      <c r="F119" s="97">
        <f t="shared" si="2"/>
        <v>98.05957777777778</v>
      </c>
    </row>
    <row r="120" spans="1:6" ht="54.75" customHeight="1">
      <c r="A120" s="78" t="s">
        <v>1</v>
      </c>
      <c r="B120" s="34" t="s">
        <v>384</v>
      </c>
      <c r="C120" s="35" t="s">
        <v>385</v>
      </c>
      <c r="D120" s="181">
        <f>D121</f>
        <v>660</v>
      </c>
      <c r="E120" s="181">
        <f>E121</f>
        <v>662.09407</v>
      </c>
      <c r="F120" s="92">
        <f>E120/D120*100</f>
        <v>100.31728333333334</v>
      </c>
    </row>
    <row r="121" spans="1:6" ht="51.75" customHeight="1">
      <c r="A121" s="78" t="s">
        <v>1</v>
      </c>
      <c r="B121" s="34" t="s">
        <v>386</v>
      </c>
      <c r="C121" s="35" t="s">
        <v>387</v>
      </c>
      <c r="D121" s="181">
        <f>D122</f>
        <v>660</v>
      </c>
      <c r="E121" s="181">
        <f>E122</f>
        <v>662.09407</v>
      </c>
      <c r="F121" s="92">
        <f t="shared" si="2"/>
        <v>100.31728333333334</v>
      </c>
    </row>
    <row r="122" spans="1:6" ht="69" customHeight="1">
      <c r="A122" s="104" t="s">
        <v>74</v>
      </c>
      <c r="B122" s="105" t="s">
        <v>388</v>
      </c>
      <c r="C122" s="106" t="s">
        <v>389</v>
      </c>
      <c r="D122" s="182">
        <v>660</v>
      </c>
      <c r="E122" s="182">
        <v>662.09407</v>
      </c>
      <c r="F122" s="97">
        <f t="shared" si="2"/>
        <v>100.31728333333334</v>
      </c>
    </row>
    <row r="123" spans="1:6" ht="28.5" customHeight="1">
      <c r="A123" s="78" t="s">
        <v>1</v>
      </c>
      <c r="B123" s="34" t="s">
        <v>351</v>
      </c>
      <c r="C123" s="35" t="s">
        <v>352</v>
      </c>
      <c r="D123" s="181">
        <f>D124</f>
        <v>5496</v>
      </c>
      <c r="E123" s="181">
        <f>E124</f>
        <v>5495.8842</v>
      </c>
      <c r="F123" s="92">
        <f t="shared" si="2"/>
        <v>99.99789301310045</v>
      </c>
    </row>
    <row r="124" spans="1:6" ht="39.75" customHeight="1" thickBot="1">
      <c r="A124" s="93" t="s">
        <v>74</v>
      </c>
      <c r="B124" s="18" t="s">
        <v>353</v>
      </c>
      <c r="C124" s="56" t="s">
        <v>354</v>
      </c>
      <c r="D124" s="179">
        <v>5496</v>
      </c>
      <c r="E124" s="179">
        <v>5495.8842</v>
      </c>
      <c r="F124" s="94">
        <f t="shared" si="2"/>
        <v>99.99789301310045</v>
      </c>
    </row>
    <row r="125" spans="1:6" ht="29.25" thickBot="1">
      <c r="A125" s="32" t="s">
        <v>1</v>
      </c>
      <c r="B125" s="33" t="s">
        <v>137</v>
      </c>
      <c r="C125" s="33" t="s">
        <v>138</v>
      </c>
      <c r="D125" s="176">
        <f>D126+D148+D151+D156</f>
        <v>1444</v>
      </c>
      <c r="E125" s="176">
        <f>E126+E148+E151+E156</f>
        <v>1446.83472</v>
      </c>
      <c r="F125" s="58">
        <f t="shared" si="2"/>
        <v>100.19631024930749</v>
      </c>
    </row>
    <row r="126" spans="1:6" ht="25.5">
      <c r="A126" s="108" t="s">
        <v>1</v>
      </c>
      <c r="B126" s="19" t="s">
        <v>217</v>
      </c>
      <c r="C126" s="20" t="s">
        <v>216</v>
      </c>
      <c r="D126" s="180">
        <f>D127+D129+D131+D145+D140+D138+D142+D135</f>
        <v>198</v>
      </c>
      <c r="E126" s="180">
        <f>E127+E129+E131+E145+E140+E138+E142+E135</f>
        <v>211.58269</v>
      </c>
      <c r="F126" s="92">
        <f t="shared" si="2"/>
        <v>106.85994444444444</v>
      </c>
    </row>
    <row r="127" spans="1:6" ht="38.25">
      <c r="A127" s="78" t="s">
        <v>1</v>
      </c>
      <c r="B127" s="34" t="s">
        <v>240</v>
      </c>
      <c r="C127" s="24" t="s">
        <v>282</v>
      </c>
      <c r="D127" s="181">
        <f>D128</f>
        <v>12</v>
      </c>
      <c r="E127" s="181">
        <f>E128</f>
        <v>12.30719</v>
      </c>
      <c r="F127" s="92">
        <f t="shared" si="2"/>
        <v>102.55991666666667</v>
      </c>
    </row>
    <row r="128" spans="1:6" ht="63.75">
      <c r="A128" s="96" t="s">
        <v>237</v>
      </c>
      <c r="B128" s="47" t="s">
        <v>236</v>
      </c>
      <c r="C128" s="17" t="s">
        <v>281</v>
      </c>
      <c r="D128" s="178">
        <v>12</v>
      </c>
      <c r="E128" s="178">
        <v>12.30719</v>
      </c>
      <c r="F128" s="97">
        <f t="shared" si="2"/>
        <v>102.55991666666667</v>
      </c>
    </row>
    <row r="129" spans="1:6" ht="63.75">
      <c r="A129" s="78" t="s">
        <v>1</v>
      </c>
      <c r="B129" s="34" t="s">
        <v>254</v>
      </c>
      <c r="C129" s="24" t="s">
        <v>255</v>
      </c>
      <c r="D129" s="181">
        <f>D130</f>
        <v>4</v>
      </c>
      <c r="E129" s="181">
        <f>E130</f>
        <v>4.24078</v>
      </c>
      <c r="F129" s="92">
        <f t="shared" si="2"/>
        <v>106.0195</v>
      </c>
    </row>
    <row r="130" spans="1:6" ht="76.5">
      <c r="A130" s="96" t="s">
        <v>237</v>
      </c>
      <c r="B130" s="47" t="s">
        <v>256</v>
      </c>
      <c r="C130" s="17" t="s">
        <v>257</v>
      </c>
      <c r="D130" s="178">
        <v>4</v>
      </c>
      <c r="E130" s="178">
        <v>4.24078</v>
      </c>
      <c r="F130" s="97">
        <f t="shared" si="2"/>
        <v>106.0195</v>
      </c>
    </row>
    <row r="131" spans="1:6" ht="45.75" customHeight="1">
      <c r="A131" s="78" t="s">
        <v>1</v>
      </c>
      <c r="B131" s="34" t="s">
        <v>239</v>
      </c>
      <c r="C131" s="24" t="s">
        <v>280</v>
      </c>
      <c r="D131" s="181">
        <f>D132+D134+D133</f>
        <v>29.5</v>
      </c>
      <c r="E131" s="181">
        <f>E132+E134+E133</f>
        <v>29.233349999999998</v>
      </c>
      <c r="F131" s="92">
        <f t="shared" si="2"/>
        <v>99.09610169491525</v>
      </c>
    </row>
    <row r="132" spans="1:6" ht="63.75">
      <c r="A132" s="96" t="s">
        <v>237</v>
      </c>
      <c r="B132" s="47" t="s">
        <v>238</v>
      </c>
      <c r="C132" s="17" t="s">
        <v>279</v>
      </c>
      <c r="D132" s="178">
        <v>4</v>
      </c>
      <c r="E132" s="178">
        <v>3.76336</v>
      </c>
      <c r="F132" s="97">
        <f t="shared" si="2"/>
        <v>94.084</v>
      </c>
    </row>
    <row r="133" spans="1:6" ht="63.75">
      <c r="A133" s="96" t="s">
        <v>235</v>
      </c>
      <c r="B133" s="47" t="s">
        <v>238</v>
      </c>
      <c r="C133" s="17" t="s">
        <v>279</v>
      </c>
      <c r="D133" s="178">
        <v>10.5</v>
      </c>
      <c r="E133" s="178">
        <v>10.46999</v>
      </c>
      <c r="F133" s="97">
        <f>E133/D133*100</f>
        <v>99.71419047619047</v>
      </c>
    </row>
    <row r="134" spans="1:6" ht="63.75">
      <c r="A134" s="96" t="s">
        <v>74</v>
      </c>
      <c r="B134" s="47" t="s">
        <v>258</v>
      </c>
      <c r="C134" s="17" t="s">
        <v>259</v>
      </c>
      <c r="D134" s="178">
        <v>15</v>
      </c>
      <c r="E134" s="178">
        <v>15</v>
      </c>
      <c r="F134" s="97">
        <f t="shared" si="2"/>
        <v>100</v>
      </c>
    </row>
    <row r="135" spans="1:6" ht="51">
      <c r="A135" s="108" t="s">
        <v>1</v>
      </c>
      <c r="B135" s="34" t="s">
        <v>427</v>
      </c>
      <c r="C135" s="24" t="s">
        <v>428</v>
      </c>
      <c r="D135" s="181">
        <f>D137+D136</f>
        <v>45</v>
      </c>
      <c r="E135" s="181">
        <f>E137+E136</f>
        <v>44.89729</v>
      </c>
      <c r="F135" s="92">
        <f>E135/D135*100</f>
        <v>99.77175555555556</v>
      </c>
    </row>
    <row r="136" spans="1:6" ht="76.5">
      <c r="A136" s="120" t="s">
        <v>235</v>
      </c>
      <c r="B136" s="47" t="s">
        <v>454</v>
      </c>
      <c r="C136" s="17" t="s">
        <v>453</v>
      </c>
      <c r="D136" s="178">
        <v>0</v>
      </c>
      <c r="E136" s="178">
        <v>0.49729</v>
      </c>
      <c r="F136" s="97"/>
    </row>
    <row r="137" spans="1:6" ht="76.5">
      <c r="A137" s="120" t="s">
        <v>74</v>
      </c>
      <c r="B137" s="34" t="s">
        <v>429</v>
      </c>
      <c r="C137" s="17" t="s">
        <v>430</v>
      </c>
      <c r="D137" s="178">
        <v>45</v>
      </c>
      <c r="E137" s="178">
        <v>44.4</v>
      </c>
      <c r="F137" s="97">
        <f t="shared" si="2"/>
        <v>98.66666666666666</v>
      </c>
    </row>
    <row r="138" spans="1:6" ht="51">
      <c r="A138" s="108" t="s">
        <v>1</v>
      </c>
      <c r="B138" s="34" t="s">
        <v>409</v>
      </c>
      <c r="C138" s="24" t="s">
        <v>410</v>
      </c>
      <c r="D138" s="181">
        <f>D139</f>
        <v>1.5</v>
      </c>
      <c r="E138" s="181">
        <f>E139</f>
        <v>1.5</v>
      </c>
      <c r="F138" s="92">
        <f t="shared" si="2"/>
        <v>100</v>
      </c>
    </row>
    <row r="139" spans="1:6" ht="63.75">
      <c r="A139" s="96" t="s">
        <v>235</v>
      </c>
      <c r="B139" s="47" t="s">
        <v>408</v>
      </c>
      <c r="C139" s="17" t="s">
        <v>390</v>
      </c>
      <c r="D139" s="178">
        <v>1.5</v>
      </c>
      <c r="E139" s="178">
        <v>1.5</v>
      </c>
      <c r="F139" s="97">
        <f t="shared" si="2"/>
        <v>100</v>
      </c>
    </row>
    <row r="140" spans="1:6" ht="76.5">
      <c r="A140" s="78" t="s">
        <v>1</v>
      </c>
      <c r="B140" s="107" t="s">
        <v>392</v>
      </c>
      <c r="C140" s="24" t="s">
        <v>478</v>
      </c>
      <c r="D140" s="181">
        <f>D141</f>
        <v>1</v>
      </c>
      <c r="E140" s="181">
        <f>E141</f>
        <v>1</v>
      </c>
      <c r="F140" s="92">
        <f t="shared" si="2"/>
        <v>100</v>
      </c>
    </row>
    <row r="141" spans="1:6" ht="91.5" customHeight="1">
      <c r="A141" s="96" t="s">
        <v>237</v>
      </c>
      <c r="B141" s="47" t="s">
        <v>391</v>
      </c>
      <c r="C141" s="17" t="s">
        <v>477</v>
      </c>
      <c r="D141" s="178">
        <v>1</v>
      </c>
      <c r="E141" s="178">
        <v>1</v>
      </c>
      <c r="F141" s="97">
        <f t="shared" si="2"/>
        <v>100</v>
      </c>
    </row>
    <row r="142" spans="1:6" ht="51">
      <c r="A142" s="78" t="s">
        <v>1</v>
      </c>
      <c r="B142" s="34" t="s">
        <v>423</v>
      </c>
      <c r="C142" s="24" t="s">
        <v>424</v>
      </c>
      <c r="D142" s="181">
        <f>D144+D143</f>
        <v>2</v>
      </c>
      <c r="E142" s="181">
        <f>E144+E143</f>
        <v>2.5</v>
      </c>
      <c r="F142" s="92">
        <f>E142/D142*100</f>
        <v>125</v>
      </c>
    </row>
    <row r="143" spans="1:6" ht="76.5">
      <c r="A143" s="96" t="s">
        <v>237</v>
      </c>
      <c r="B143" s="47" t="s">
        <v>425</v>
      </c>
      <c r="C143" s="17" t="s">
        <v>426</v>
      </c>
      <c r="D143" s="178">
        <v>2</v>
      </c>
      <c r="E143" s="178">
        <v>2</v>
      </c>
      <c r="F143" s="97">
        <f>E143/D143*100</f>
        <v>100</v>
      </c>
    </row>
    <row r="144" spans="1:6" ht="68.25" customHeight="1">
      <c r="A144" s="96" t="s">
        <v>235</v>
      </c>
      <c r="B144" s="47" t="s">
        <v>425</v>
      </c>
      <c r="C144" s="17" t="s">
        <v>426</v>
      </c>
      <c r="D144" s="178">
        <v>0</v>
      </c>
      <c r="E144" s="178">
        <v>0.5</v>
      </c>
      <c r="F144" s="97"/>
    </row>
    <row r="145" spans="1:6" ht="51">
      <c r="A145" s="78" t="s">
        <v>1</v>
      </c>
      <c r="B145" s="34" t="s">
        <v>218</v>
      </c>
      <c r="C145" s="24" t="s">
        <v>278</v>
      </c>
      <c r="D145" s="181">
        <f>D146+D147</f>
        <v>103</v>
      </c>
      <c r="E145" s="181">
        <f>E146+E147</f>
        <v>115.90408000000001</v>
      </c>
      <c r="F145" s="92">
        <f t="shared" si="2"/>
        <v>112.52823300970876</v>
      </c>
    </row>
    <row r="146" spans="1:6" ht="68.25" customHeight="1">
      <c r="A146" s="96" t="s">
        <v>237</v>
      </c>
      <c r="B146" s="47" t="s">
        <v>219</v>
      </c>
      <c r="C146" s="17" t="s">
        <v>277</v>
      </c>
      <c r="D146" s="178">
        <v>33</v>
      </c>
      <c r="E146" s="178">
        <v>33.02194</v>
      </c>
      <c r="F146" s="97">
        <f t="shared" si="2"/>
        <v>100.06648484848486</v>
      </c>
    </row>
    <row r="147" spans="1:6" ht="69.75" customHeight="1">
      <c r="A147" s="96" t="s">
        <v>235</v>
      </c>
      <c r="B147" s="47" t="s">
        <v>219</v>
      </c>
      <c r="C147" s="17" t="s">
        <v>277</v>
      </c>
      <c r="D147" s="178">
        <v>70</v>
      </c>
      <c r="E147" s="178">
        <v>82.88214</v>
      </c>
      <c r="F147" s="97">
        <f t="shared" si="2"/>
        <v>118.40305714285715</v>
      </c>
    </row>
    <row r="148" spans="1:6" ht="38.25">
      <c r="A148" s="78" t="s">
        <v>1</v>
      </c>
      <c r="B148" s="34" t="s">
        <v>242</v>
      </c>
      <c r="C148" s="24" t="s">
        <v>241</v>
      </c>
      <c r="D148" s="181">
        <f>D150+D149</f>
        <v>527</v>
      </c>
      <c r="E148" s="181">
        <f>E150+E149</f>
        <v>522.80538</v>
      </c>
      <c r="F148" s="92">
        <f t="shared" si="2"/>
        <v>99.20405692599621</v>
      </c>
    </row>
    <row r="149" spans="1:6" ht="38.25">
      <c r="A149" s="96" t="s">
        <v>290</v>
      </c>
      <c r="B149" s="47" t="s">
        <v>260</v>
      </c>
      <c r="C149" s="17" t="s">
        <v>261</v>
      </c>
      <c r="D149" s="178">
        <v>160</v>
      </c>
      <c r="E149" s="178">
        <v>157.54146</v>
      </c>
      <c r="F149" s="97">
        <f t="shared" si="2"/>
        <v>98.4634125</v>
      </c>
    </row>
    <row r="150" spans="1:6" ht="38.25">
      <c r="A150" s="96" t="s">
        <v>243</v>
      </c>
      <c r="B150" s="47" t="s">
        <v>260</v>
      </c>
      <c r="C150" s="17" t="s">
        <v>261</v>
      </c>
      <c r="D150" s="178">
        <v>367</v>
      </c>
      <c r="E150" s="178">
        <v>365.26392</v>
      </c>
      <c r="F150" s="97">
        <f t="shared" si="2"/>
        <v>99.5269536784741</v>
      </c>
    </row>
    <row r="151" spans="1:6" ht="81" customHeight="1">
      <c r="A151" s="78" t="s">
        <v>1</v>
      </c>
      <c r="B151" s="34" t="s">
        <v>305</v>
      </c>
      <c r="C151" s="24" t="s">
        <v>306</v>
      </c>
      <c r="D151" s="181">
        <f>D154+D152</f>
        <v>637</v>
      </c>
      <c r="E151" s="181">
        <f>E154+E152</f>
        <v>630.65718</v>
      </c>
      <c r="F151" s="92">
        <f t="shared" si="2"/>
        <v>99.00426687598117</v>
      </c>
    </row>
    <row r="152" spans="1:6" ht="45" customHeight="1">
      <c r="A152" s="78" t="s">
        <v>1</v>
      </c>
      <c r="B152" s="34" t="s">
        <v>432</v>
      </c>
      <c r="C152" s="24" t="s">
        <v>433</v>
      </c>
      <c r="D152" s="181">
        <f>D153</f>
        <v>115</v>
      </c>
      <c r="E152" s="181">
        <f>E153</f>
        <v>115.6167</v>
      </c>
      <c r="F152" s="92">
        <f t="shared" si="2"/>
        <v>100.53626086956523</v>
      </c>
    </row>
    <row r="153" spans="1:6" ht="63" customHeight="1">
      <c r="A153" s="96" t="s">
        <v>66</v>
      </c>
      <c r="B153" s="124" t="s">
        <v>434</v>
      </c>
      <c r="C153" s="17" t="s">
        <v>435</v>
      </c>
      <c r="D153" s="178">
        <v>115</v>
      </c>
      <c r="E153" s="178">
        <v>115.6167</v>
      </c>
      <c r="F153" s="97">
        <f t="shared" si="2"/>
        <v>100.53626086956523</v>
      </c>
    </row>
    <row r="154" spans="1:6" ht="65.25" customHeight="1">
      <c r="A154" s="78" t="s">
        <v>1</v>
      </c>
      <c r="B154" s="34" t="s">
        <v>301</v>
      </c>
      <c r="C154" s="24" t="s">
        <v>302</v>
      </c>
      <c r="D154" s="181">
        <f>D155</f>
        <v>522</v>
      </c>
      <c r="E154" s="181">
        <f>E155</f>
        <v>515.04048</v>
      </c>
      <c r="F154" s="92">
        <f>E154/D154*100</f>
        <v>98.66675862068965</v>
      </c>
    </row>
    <row r="155" spans="1:6" ht="52.5" customHeight="1">
      <c r="A155" s="96" t="s">
        <v>74</v>
      </c>
      <c r="B155" s="47" t="s">
        <v>303</v>
      </c>
      <c r="C155" s="17" t="s">
        <v>304</v>
      </c>
      <c r="D155" s="178">
        <v>522</v>
      </c>
      <c r="E155" s="178">
        <v>515.04048</v>
      </c>
      <c r="F155" s="97">
        <f t="shared" si="2"/>
        <v>98.66675862068965</v>
      </c>
    </row>
    <row r="156" spans="1:6" ht="12.75">
      <c r="A156" s="108" t="s">
        <v>1</v>
      </c>
      <c r="B156" s="109" t="s">
        <v>393</v>
      </c>
      <c r="C156" s="110" t="s">
        <v>394</v>
      </c>
      <c r="D156" s="183">
        <f>D157</f>
        <v>82</v>
      </c>
      <c r="E156" s="183">
        <f>E157</f>
        <v>81.78947</v>
      </c>
      <c r="F156" s="92">
        <f t="shared" si="2"/>
        <v>99.74325609756097</v>
      </c>
    </row>
    <row r="157" spans="1:6" ht="51">
      <c r="A157" s="78" t="s">
        <v>1</v>
      </c>
      <c r="B157" s="34" t="s">
        <v>395</v>
      </c>
      <c r="C157" s="24" t="s">
        <v>396</v>
      </c>
      <c r="D157" s="181">
        <f>D158+D162</f>
        <v>82</v>
      </c>
      <c r="E157" s="181">
        <f>E158+E162</f>
        <v>81.78947</v>
      </c>
      <c r="F157" s="92">
        <f t="shared" si="2"/>
        <v>99.74325609756097</v>
      </c>
    </row>
    <row r="158" spans="1:6" ht="54" customHeight="1">
      <c r="A158" s="78" t="s">
        <v>1</v>
      </c>
      <c r="B158" s="34" t="s">
        <v>397</v>
      </c>
      <c r="C158" s="24" t="s">
        <v>398</v>
      </c>
      <c r="D158" s="181">
        <f>SUM(D159:D161)</f>
        <v>80.1</v>
      </c>
      <c r="E158" s="181">
        <f>SUM(E159:E161)</f>
        <v>79.93947</v>
      </c>
      <c r="F158" s="92">
        <f t="shared" si="2"/>
        <v>99.79958801498128</v>
      </c>
    </row>
    <row r="159" spans="1:6" ht="63.75">
      <c r="A159" s="96" t="s">
        <v>401</v>
      </c>
      <c r="B159" s="47" t="s">
        <v>397</v>
      </c>
      <c r="C159" s="170" t="s">
        <v>398</v>
      </c>
      <c r="D159" s="178">
        <v>80.1</v>
      </c>
      <c r="E159" s="178">
        <v>79.07318</v>
      </c>
      <c r="F159" s="97">
        <f t="shared" si="2"/>
        <v>98.71807740324594</v>
      </c>
    </row>
    <row r="160" spans="1:6" ht="63.75">
      <c r="A160" s="96" t="s">
        <v>431</v>
      </c>
      <c r="B160" s="47" t="s">
        <v>397</v>
      </c>
      <c r="C160" s="170" t="s">
        <v>398</v>
      </c>
      <c r="D160" s="178">
        <v>0</v>
      </c>
      <c r="E160" s="178">
        <v>0.00418</v>
      </c>
      <c r="F160" s="97"/>
    </row>
    <row r="161" spans="1:6" ht="63.75">
      <c r="A161" s="96" t="s">
        <v>64</v>
      </c>
      <c r="B161" s="47" t="s">
        <v>397</v>
      </c>
      <c r="C161" s="170" t="s">
        <v>398</v>
      </c>
      <c r="D161" s="178">
        <v>0</v>
      </c>
      <c r="E161" s="178">
        <v>0.86211</v>
      </c>
      <c r="F161" s="97"/>
    </row>
    <row r="162" spans="1:6" ht="64.5" thickBot="1">
      <c r="A162" s="111" t="s">
        <v>8</v>
      </c>
      <c r="B162" s="112" t="s">
        <v>399</v>
      </c>
      <c r="C162" s="113" t="s">
        <v>400</v>
      </c>
      <c r="D162" s="184">
        <v>1.9</v>
      </c>
      <c r="E162" s="184">
        <v>1.85</v>
      </c>
      <c r="F162" s="92">
        <f t="shared" si="2"/>
        <v>97.36842105263159</v>
      </c>
    </row>
    <row r="163" spans="1:6" ht="15" thickBot="1">
      <c r="A163" s="32" t="s">
        <v>1</v>
      </c>
      <c r="B163" s="49" t="s">
        <v>402</v>
      </c>
      <c r="C163" s="33" t="s">
        <v>403</v>
      </c>
      <c r="D163" s="176">
        <f>D164</f>
        <v>0</v>
      </c>
      <c r="E163" s="176">
        <f>E164</f>
        <v>-8.24739</v>
      </c>
      <c r="F163" s="95"/>
    </row>
    <row r="164" spans="1:6" ht="12.75">
      <c r="A164" s="108" t="s">
        <v>1</v>
      </c>
      <c r="B164" s="19" t="s">
        <v>404</v>
      </c>
      <c r="C164" s="20" t="s">
        <v>405</v>
      </c>
      <c r="D164" s="180">
        <f>D166+D165</f>
        <v>0</v>
      </c>
      <c r="E164" s="180">
        <f>E166+E165</f>
        <v>-8.24739</v>
      </c>
      <c r="F164" s="97"/>
    </row>
    <row r="165" spans="1:6" ht="25.5">
      <c r="A165" s="96" t="s">
        <v>74</v>
      </c>
      <c r="B165" s="47" t="s">
        <v>406</v>
      </c>
      <c r="C165" s="48" t="s">
        <v>407</v>
      </c>
      <c r="D165" s="177">
        <v>0</v>
      </c>
      <c r="E165" s="177">
        <v>0.60635</v>
      </c>
      <c r="F165" s="97"/>
    </row>
    <row r="166" spans="1:6" ht="26.25" thickBot="1">
      <c r="A166" s="96" t="s">
        <v>147</v>
      </c>
      <c r="B166" s="47" t="s">
        <v>406</v>
      </c>
      <c r="C166" s="48" t="s">
        <v>407</v>
      </c>
      <c r="D166" s="177">
        <v>0</v>
      </c>
      <c r="E166" s="177">
        <v>-8.85374</v>
      </c>
      <c r="F166" s="97"/>
    </row>
    <row r="167" spans="1:6" ht="15.75" customHeight="1" thickBot="1">
      <c r="A167" s="32" t="s">
        <v>1</v>
      </c>
      <c r="B167" s="3" t="s">
        <v>139</v>
      </c>
      <c r="C167" s="33" t="s">
        <v>140</v>
      </c>
      <c r="D167" s="176">
        <f>D168+D250+D247</f>
        <v>2239044.37119</v>
      </c>
      <c r="E167" s="176">
        <f>E168+E250+E247</f>
        <v>2235273.87685</v>
      </c>
      <c r="F167" s="57">
        <f t="shared" si="2"/>
        <v>99.83160251808695</v>
      </c>
    </row>
    <row r="168" spans="1:6" ht="43.5" thickBot="1">
      <c r="A168" s="32" t="s">
        <v>1</v>
      </c>
      <c r="B168" s="3" t="s">
        <v>141</v>
      </c>
      <c r="C168" s="33" t="s">
        <v>142</v>
      </c>
      <c r="D168" s="176">
        <f>D169+D182+D217+D232</f>
        <v>2239573.18971</v>
      </c>
      <c r="E168" s="176">
        <f>E169+E182+E217+E232</f>
        <v>2235802.6953700003</v>
      </c>
      <c r="F168" s="57">
        <f t="shared" si="2"/>
        <v>99.83164228088978</v>
      </c>
    </row>
    <row r="169" spans="1:6" ht="16.5" customHeight="1" thickBot="1">
      <c r="A169" s="40" t="s">
        <v>1</v>
      </c>
      <c r="B169" s="49" t="s">
        <v>143</v>
      </c>
      <c r="C169" s="50" t="s">
        <v>144</v>
      </c>
      <c r="D169" s="185">
        <f>D170+D176+D172+D180</f>
        <v>357706.7</v>
      </c>
      <c r="E169" s="185">
        <f>E170+E176+E172+E180</f>
        <v>357706.7</v>
      </c>
      <c r="F169" s="58">
        <f t="shared" si="2"/>
        <v>100</v>
      </c>
    </row>
    <row r="170" spans="1:6" ht="12.75">
      <c r="A170" s="108" t="s">
        <v>1</v>
      </c>
      <c r="B170" s="19" t="s">
        <v>145</v>
      </c>
      <c r="C170" s="20" t="s">
        <v>146</v>
      </c>
      <c r="D170" s="180">
        <f>D171</f>
        <v>202353</v>
      </c>
      <c r="E170" s="180">
        <f>E171</f>
        <v>202353</v>
      </c>
      <c r="F170" s="92">
        <f t="shared" si="2"/>
        <v>100</v>
      </c>
    </row>
    <row r="171" spans="1:6" ht="25.5">
      <c r="A171" s="96" t="s">
        <v>147</v>
      </c>
      <c r="B171" s="36" t="s">
        <v>148</v>
      </c>
      <c r="C171" s="37" t="s">
        <v>263</v>
      </c>
      <c r="D171" s="178">
        <v>202353</v>
      </c>
      <c r="E171" s="178">
        <v>202353</v>
      </c>
      <c r="F171" s="97">
        <f t="shared" si="2"/>
        <v>100</v>
      </c>
    </row>
    <row r="172" spans="1:6" ht="31.5" customHeight="1">
      <c r="A172" s="78" t="s">
        <v>1</v>
      </c>
      <c r="B172" s="39" t="s">
        <v>291</v>
      </c>
      <c r="C172" s="38" t="s">
        <v>292</v>
      </c>
      <c r="D172" s="181">
        <f>D173</f>
        <v>78200.9</v>
      </c>
      <c r="E172" s="181">
        <f>E173</f>
        <v>78200.9</v>
      </c>
      <c r="F172" s="92">
        <f t="shared" si="2"/>
        <v>100</v>
      </c>
    </row>
    <row r="173" spans="1:6" ht="30.75" customHeight="1">
      <c r="A173" s="78" t="s">
        <v>1</v>
      </c>
      <c r="B173" s="39" t="s">
        <v>293</v>
      </c>
      <c r="C173" s="38" t="s">
        <v>294</v>
      </c>
      <c r="D173" s="181">
        <f>D174+D175</f>
        <v>78200.9</v>
      </c>
      <c r="E173" s="181">
        <f>E174+E175</f>
        <v>78200.9</v>
      </c>
      <c r="F173" s="92">
        <f t="shared" si="2"/>
        <v>100</v>
      </c>
    </row>
    <row r="174" spans="1:6" ht="38.25">
      <c r="A174" s="127">
        <v>792</v>
      </c>
      <c r="B174" s="54" t="s">
        <v>295</v>
      </c>
      <c r="C174" s="31" t="s">
        <v>296</v>
      </c>
      <c r="D174" s="178">
        <v>68725</v>
      </c>
      <c r="E174" s="178">
        <v>68725</v>
      </c>
      <c r="F174" s="97">
        <f t="shared" si="2"/>
        <v>100</v>
      </c>
    </row>
    <row r="175" spans="1:6" ht="76.5">
      <c r="A175" s="144">
        <v>792</v>
      </c>
      <c r="B175" s="145" t="s">
        <v>455</v>
      </c>
      <c r="C175" s="83" t="s">
        <v>456</v>
      </c>
      <c r="D175" s="178">
        <v>9475.9</v>
      </c>
      <c r="E175" s="178">
        <v>9475.9</v>
      </c>
      <c r="F175" s="97">
        <f>E175/D175*100</f>
        <v>100</v>
      </c>
    </row>
    <row r="176" spans="1:6" ht="42" customHeight="1">
      <c r="A176" s="78" t="s">
        <v>1</v>
      </c>
      <c r="B176" s="39" t="s">
        <v>267</v>
      </c>
      <c r="C176" s="38" t="s">
        <v>266</v>
      </c>
      <c r="D176" s="181">
        <f>D177</f>
        <v>74028</v>
      </c>
      <c r="E176" s="181">
        <f>E177</f>
        <v>74028</v>
      </c>
      <c r="F176" s="92">
        <f t="shared" si="2"/>
        <v>100</v>
      </c>
    </row>
    <row r="177" spans="1:6" ht="38.25">
      <c r="A177" s="78" t="s">
        <v>1</v>
      </c>
      <c r="B177" s="39" t="s">
        <v>265</v>
      </c>
      <c r="C177" s="38" t="s">
        <v>264</v>
      </c>
      <c r="D177" s="181">
        <f>SUM(D178:D179)</f>
        <v>74028</v>
      </c>
      <c r="E177" s="181">
        <f>SUM(E178:E179)</f>
        <v>74028</v>
      </c>
      <c r="F177" s="92">
        <f t="shared" si="2"/>
        <v>100</v>
      </c>
    </row>
    <row r="178" spans="1:6" ht="63.75">
      <c r="A178" s="128" t="s">
        <v>147</v>
      </c>
      <c r="B178" s="55" t="s">
        <v>288</v>
      </c>
      <c r="C178" s="13" t="s">
        <v>335</v>
      </c>
      <c r="D178" s="186">
        <v>56459</v>
      </c>
      <c r="E178" s="186">
        <v>56459</v>
      </c>
      <c r="F178" s="97">
        <f t="shared" si="2"/>
        <v>100</v>
      </c>
    </row>
    <row r="179" spans="1:6" ht="69" customHeight="1">
      <c r="A179" s="129" t="s">
        <v>147</v>
      </c>
      <c r="B179" s="85" t="s">
        <v>289</v>
      </c>
      <c r="C179" s="53" t="s">
        <v>330</v>
      </c>
      <c r="D179" s="187">
        <v>17569</v>
      </c>
      <c r="E179" s="187">
        <v>17569</v>
      </c>
      <c r="F179" s="126">
        <f t="shared" si="2"/>
        <v>100</v>
      </c>
    </row>
    <row r="180" spans="1:6" ht="16.5" customHeight="1">
      <c r="A180" s="78" t="s">
        <v>1</v>
      </c>
      <c r="B180" s="164" t="s">
        <v>479</v>
      </c>
      <c r="C180" s="165" t="s">
        <v>480</v>
      </c>
      <c r="D180" s="184">
        <f>D181</f>
        <v>3124.8</v>
      </c>
      <c r="E180" s="184">
        <f>E181</f>
        <v>3124.8</v>
      </c>
      <c r="F180" s="125">
        <f>F181</f>
        <v>100</v>
      </c>
    </row>
    <row r="181" spans="1:6" ht="13.5" thickBot="1">
      <c r="A181" s="166">
        <v>792</v>
      </c>
      <c r="B181" s="167" t="s">
        <v>457</v>
      </c>
      <c r="C181" s="168" t="s">
        <v>458</v>
      </c>
      <c r="D181" s="178">
        <v>3124.8</v>
      </c>
      <c r="E181" s="178">
        <v>3124.8</v>
      </c>
      <c r="F181" s="97">
        <f>E181/D181*100</f>
        <v>100</v>
      </c>
    </row>
    <row r="182" spans="1:6" ht="26.25" thickBot="1">
      <c r="A182" s="86" t="s">
        <v>1</v>
      </c>
      <c r="B182" s="49" t="s">
        <v>149</v>
      </c>
      <c r="C182" s="50" t="s">
        <v>150</v>
      </c>
      <c r="D182" s="185">
        <f>SUM(D186:D199)+D183-D198</f>
        <v>742707.681</v>
      </c>
      <c r="E182" s="185">
        <f>E183+E186+E187+E188+E189+E190+E191+E192+E193+E194+E195+E196+E197+E199</f>
        <v>734860.37416</v>
      </c>
      <c r="F182" s="95">
        <f t="shared" si="2"/>
        <v>98.9434191889016</v>
      </c>
    </row>
    <row r="183" spans="1:6" ht="25.5">
      <c r="A183" s="108" t="s">
        <v>1</v>
      </c>
      <c r="B183" s="19" t="s">
        <v>195</v>
      </c>
      <c r="C183" s="20" t="s">
        <v>152</v>
      </c>
      <c r="D183" s="180">
        <f>D184+D185</f>
        <v>178181.373</v>
      </c>
      <c r="E183" s="180">
        <f>SUM(E184:E185)</f>
        <v>176120.559</v>
      </c>
      <c r="F183" s="92">
        <f>E183/D183*100</f>
        <v>98.84341782460056</v>
      </c>
    </row>
    <row r="184" spans="1:6" ht="25.5">
      <c r="A184" s="96" t="s">
        <v>66</v>
      </c>
      <c r="B184" s="47" t="s">
        <v>195</v>
      </c>
      <c r="C184" s="48" t="s">
        <v>152</v>
      </c>
      <c r="D184" s="178">
        <v>136257.3</v>
      </c>
      <c r="E184" s="178">
        <v>134196.486</v>
      </c>
      <c r="F184" s="97">
        <f>E184/D184*100</f>
        <v>98.48755699694624</v>
      </c>
    </row>
    <row r="185" spans="1:6" ht="28.5" customHeight="1">
      <c r="A185" s="96" t="s">
        <v>95</v>
      </c>
      <c r="B185" s="47" t="s">
        <v>322</v>
      </c>
      <c r="C185" s="48" t="s">
        <v>321</v>
      </c>
      <c r="D185" s="178">
        <v>41924.073</v>
      </c>
      <c r="E185" s="178">
        <v>41924.073</v>
      </c>
      <c r="F185" s="97">
        <f>E185/D185*100</f>
        <v>100</v>
      </c>
    </row>
    <row r="186" spans="1:6" ht="80.25" customHeight="1">
      <c r="A186" s="123">
        <v>733</v>
      </c>
      <c r="B186" s="46" t="s">
        <v>324</v>
      </c>
      <c r="C186" s="71" t="s">
        <v>323</v>
      </c>
      <c r="D186" s="178">
        <v>27213.7</v>
      </c>
      <c r="E186" s="178">
        <v>27213.7</v>
      </c>
      <c r="F186" s="97">
        <f>E186/D186*100</f>
        <v>100</v>
      </c>
    </row>
    <row r="187" spans="1:6" ht="66" customHeight="1">
      <c r="A187" s="123">
        <v>733</v>
      </c>
      <c r="B187" s="46" t="s">
        <v>325</v>
      </c>
      <c r="C187" s="71" t="s">
        <v>221</v>
      </c>
      <c r="D187" s="178">
        <v>416.6</v>
      </c>
      <c r="E187" s="178">
        <v>416.6</v>
      </c>
      <c r="F187" s="97">
        <f t="shared" si="2"/>
        <v>100</v>
      </c>
    </row>
    <row r="188" spans="1:6" ht="57" customHeight="1">
      <c r="A188" s="123">
        <v>767</v>
      </c>
      <c r="B188" s="46" t="s">
        <v>320</v>
      </c>
      <c r="C188" s="71" t="s">
        <v>319</v>
      </c>
      <c r="D188" s="178">
        <v>275.6</v>
      </c>
      <c r="E188" s="178">
        <v>275.6</v>
      </c>
      <c r="F188" s="97">
        <f t="shared" si="2"/>
        <v>100</v>
      </c>
    </row>
    <row r="189" spans="1:6" ht="42" customHeight="1">
      <c r="A189" s="130">
        <v>773</v>
      </c>
      <c r="B189" s="45" t="s">
        <v>317</v>
      </c>
      <c r="C189" s="42" t="s">
        <v>316</v>
      </c>
      <c r="D189" s="178">
        <v>1584.4</v>
      </c>
      <c r="E189" s="178">
        <v>1584.4</v>
      </c>
      <c r="F189" s="97">
        <f>E189/D189*100</f>
        <v>100</v>
      </c>
    </row>
    <row r="190" spans="1:6" ht="30" customHeight="1">
      <c r="A190" s="130">
        <v>773</v>
      </c>
      <c r="B190" s="45" t="s">
        <v>313</v>
      </c>
      <c r="C190" s="42" t="s">
        <v>312</v>
      </c>
      <c r="D190" s="178">
        <v>17443.4</v>
      </c>
      <c r="E190" s="178">
        <v>17443.4</v>
      </c>
      <c r="F190" s="97">
        <f>E190/D190*100</f>
        <v>100</v>
      </c>
    </row>
    <row r="191" spans="1:6" ht="54" customHeight="1">
      <c r="A191" s="123">
        <v>732</v>
      </c>
      <c r="B191" s="45" t="s">
        <v>311</v>
      </c>
      <c r="C191" s="42" t="s">
        <v>310</v>
      </c>
      <c r="D191" s="178">
        <v>5248.1</v>
      </c>
      <c r="E191" s="178">
        <v>5248.1</v>
      </c>
      <c r="F191" s="97">
        <f>E191/D191*100</f>
        <v>100</v>
      </c>
    </row>
    <row r="192" spans="1:6" ht="56.25" customHeight="1">
      <c r="A192" s="130">
        <v>773</v>
      </c>
      <c r="B192" s="45" t="s">
        <v>315</v>
      </c>
      <c r="C192" s="42" t="s">
        <v>314</v>
      </c>
      <c r="D192" s="188">
        <v>50074.7</v>
      </c>
      <c r="E192" s="178">
        <v>50074.7</v>
      </c>
      <c r="F192" s="97">
        <f t="shared" si="2"/>
        <v>100</v>
      </c>
    </row>
    <row r="193" spans="1:6" ht="30.75" customHeight="1">
      <c r="A193" s="131">
        <v>733</v>
      </c>
      <c r="B193" s="47" t="s">
        <v>318</v>
      </c>
      <c r="C193" s="48" t="s">
        <v>220</v>
      </c>
      <c r="D193" s="178">
        <v>7881.2</v>
      </c>
      <c r="E193" s="178">
        <v>7695.99436</v>
      </c>
      <c r="F193" s="97">
        <f t="shared" si="2"/>
        <v>97.65003248236309</v>
      </c>
    </row>
    <row r="194" spans="1:6" ht="25.5" customHeight="1">
      <c r="A194" s="131">
        <v>758</v>
      </c>
      <c r="B194" s="47" t="s">
        <v>326</v>
      </c>
      <c r="C194" s="48" t="s">
        <v>327</v>
      </c>
      <c r="D194" s="178">
        <v>250</v>
      </c>
      <c r="E194" s="178">
        <v>250</v>
      </c>
      <c r="F194" s="97">
        <f t="shared" si="2"/>
        <v>100</v>
      </c>
    </row>
    <row r="195" spans="1:6" ht="42" customHeight="1">
      <c r="A195" s="132">
        <v>758</v>
      </c>
      <c r="B195" s="87" t="s">
        <v>358</v>
      </c>
      <c r="C195" s="88" t="s">
        <v>359</v>
      </c>
      <c r="D195" s="178">
        <v>263.4</v>
      </c>
      <c r="E195" s="178">
        <v>263.4</v>
      </c>
      <c r="F195" s="97">
        <f>E195/D195*100</f>
        <v>100</v>
      </c>
    </row>
    <row r="196" spans="1:6" ht="30.75" customHeight="1">
      <c r="A196" s="79">
        <v>732</v>
      </c>
      <c r="B196" s="46" t="s">
        <v>329</v>
      </c>
      <c r="C196" s="43" t="s">
        <v>328</v>
      </c>
      <c r="D196" s="178">
        <v>60783.3</v>
      </c>
      <c r="E196" s="178">
        <v>60783.3</v>
      </c>
      <c r="F196" s="97">
        <f aca="true" t="shared" si="3" ref="F196:F254">E196/D196*100</f>
        <v>100</v>
      </c>
    </row>
    <row r="197" spans="1:6" ht="12.75">
      <c r="A197" s="78" t="s">
        <v>1</v>
      </c>
      <c r="B197" s="34" t="s">
        <v>340</v>
      </c>
      <c r="C197" s="26" t="s">
        <v>341</v>
      </c>
      <c r="D197" s="181">
        <f>D198</f>
        <v>510.3</v>
      </c>
      <c r="E197" s="181">
        <f>E198</f>
        <v>510.3</v>
      </c>
      <c r="F197" s="97">
        <f t="shared" si="3"/>
        <v>100</v>
      </c>
    </row>
    <row r="198" spans="1:6" ht="51">
      <c r="A198" s="79">
        <v>773</v>
      </c>
      <c r="B198" s="46" t="s">
        <v>342</v>
      </c>
      <c r="C198" s="43" t="s">
        <v>343</v>
      </c>
      <c r="D198" s="178">
        <v>510.3</v>
      </c>
      <c r="E198" s="178">
        <v>510.3</v>
      </c>
      <c r="F198" s="97">
        <f t="shared" si="3"/>
        <v>100</v>
      </c>
    </row>
    <row r="199" spans="1:6" ht="12.75">
      <c r="A199" s="78" t="s">
        <v>1</v>
      </c>
      <c r="B199" s="34" t="s">
        <v>153</v>
      </c>
      <c r="C199" s="26" t="s">
        <v>154</v>
      </c>
      <c r="D199" s="181">
        <f>SUM(D200:D216)</f>
        <v>392581.608</v>
      </c>
      <c r="E199" s="181">
        <f>SUM(E200:E216)</f>
        <v>386980.3208</v>
      </c>
      <c r="F199" s="92">
        <f t="shared" si="3"/>
        <v>98.57321711311549</v>
      </c>
    </row>
    <row r="200" spans="1:6" ht="51">
      <c r="A200" s="133">
        <v>703</v>
      </c>
      <c r="B200" s="12" t="s">
        <v>155</v>
      </c>
      <c r="C200" s="72" t="s">
        <v>272</v>
      </c>
      <c r="D200" s="186">
        <v>1015</v>
      </c>
      <c r="E200" s="186">
        <v>1015</v>
      </c>
      <c r="F200" s="134">
        <f>E200/D200*100</f>
        <v>100</v>
      </c>
    </row>
    <row r="201" spans="1:6" ht="38.25">
      <c r="A201" s="128" t="s">
        <v>66</v>
      </c>
      <c r="B201" s="64" t="s">
        <v>156</v>
      </c>
      <c r="C201" s="73" t="s">
        <v>196</v>
      </c>
      <c r="D201" s="189">
        <v>10734.52</v>
      </c>
      <c r="E201" s="189">
        <v>5134.1078</v>
      </c>
      <c r="F201" s="134">
        <f t="shared" si="3"/>
        <v>47.82801466670144</v>
      </c>
    </row>
    <row r="202" spans="1:6" ht="63.75">
      <c r="A202" s="133">
        <v>758</v>
      </c>
      <c r="B202" s="61" t="s">
        <v>157</v>
      </c>
      <c r="C202" s="74" t="s">
        <v>158</v>
      </c>
      <c r="D202" s="190">
        <v>50193.9</v>
      </c>
      <c r="E202" s="190">
        <v>50193.9</v>
      </c>
      <c r="F202" s="134">
        <f t="shared" si="3"/>
        <v>100</v>
      </c>
    </row>
    <row r="203" spans="1:6" ht="38.25">
      <c r="A203" s="135">
        <v>758</v>
      </c>
      <c r="B203" s="82" t="s">
        <v>355</v>
      </c>
      <c r="C203" s="83" t="s">
        <v>356</v>
      </c>
      <c r="D203" s="191">
        <v>7100</v>
      </c>
      <c r="E203" s="190">
        <v>7100</v>
      </c>
      <c r="F203" s="134">
        <f t="shared" si="3"/>
        <v>100</v>
      </c>
    </row>
    <row r="204" spans="1:6" ht="25.5">
      <c r="A204" s="136">
        <v>733</v>
      </c>
      <c r="B204" s="80" t="s">
        <v>160</v>
      </c>
      <c r="C204" s="81" t="s">
        <v>161</v>
      </c>
      <c r="D204" s="189">
        <v>3035.688</v>
      </c>
      <c r="E204" s="189">
        <v>3035.688</v>
      </c>
      <c r="F204" s="134">
        <f t="shared" si="3"/>
        <v>100</v>
      </c>
    </row>
    <row r="205" spans="1:6" ht="51">
      <c r="A205" s="132">
        <v>773</v>
      </c>
      <c r="B205" s="12" t="s">
        <v>162</v>
      </c>
      <c r="C205" s="13" t="s">
        <v>273</v>
      </c>
      <c r="D205" s="190">
        <v>143</v>
      </c>
      <c r="E205" s="190">
        <v>143</v>
      </c>
      <c r="F205" s="134">
        <f>E205/D205*100</f>
        <v>100</v>
      </c>
    </row>
    <row r="206" spans="1:6" ht="43.5" customHeight="1">
      <c r="A206" s="132">
        <v>773</v>
      </c>
      <c r="B206" s="75" t="s">
        <v>163</v>
      </c>
      <c r="C206" s="44" t="s">
        <v>336</v>
      </c>
      <c r="D206" s="190">
        <v>4936.8</v>
      </c>
      <c r="E206" s="190">
        <v>4936.8</v>
      </c>
      <c r="F206" s="134">
        <f>E206/D206*100</f>
        <v>100</v>
      </c>
    </row>
    <row r="207" spans="1:6" ht="25.5">
      <c r="A207" s="137" t="s">
        <v>159</v>
      </c>
      <c r="B207" s="12" t="s">
        <v>164</v>
      </c>
      <c r="C207" s="13" t="s">
        <v>165</v>
      </c>
      <c r="D207" s="190">
        <v>48775.4</v>
      </c>
      <c r="E207" s="190">
        <v>48775.4</v>
      </c>
      <c r="F207" s="134">
        <f t="shared" si="3"/>
        <v>100</v>
      </c>
    </row>
    <row r="208" spans="1:6" ht="25.5">
      <c r="A208" s="137" t="s">
        <v>270</v>
      </c>
      <c r="B208" s="55" t="s">
        <v>297</v>
      </c>
      <c r="C208" s="76" t="s">
        <v>298</v>
      </c>
      <c r="D208" s="190">
        <v>1827</v>
      </c>
      <c r="E208" s="190">
        <v>1827</v>
      </c>
      <c r="F208" s="134">
        <f t="shared" si="3"/>
        <v>100</v>
      </c>
    </row>
    <row r="209" spans="1:6" ht="38.25">
      <c r="A209" s="132">
        <v>767</v>
      </c>
      <c r="B209" s="75" t="s">
        <v>166</v>
      </c>
      <c r="C209" s="44" t="s">
        <v>167</v>
      </c>
      <c r="D209" s="190">
        <v>1648.3</v>
      </c>
      <c r="E209" s="189">
        <v>1648.3</v>
      </c>
      <c r="F209" s="134">
        <f t="shared" si="3"/>
        <v>100</v>
      </c>
    </row>
    <row r="210" spans="1:6" ht="51">
      <c r="A210" s="132">
        <v>767</v>
      </c>
      <c r="B210" s="55" t="s">
        <v>268</v>
      </c>
      <c r="C210" s="9" t="s">
        <v>269</v>
      </c>
      <c r="D210" s="192">
        <v>25000</v>
      </c>
      <c r="E210" s="186">
        <v>25000</v>
      </c>
      <c r="F210" s="134">
        <f t="shared" si="3"/>
        <v>100</v>
      </c>
    </row>
    <row r="211" spans="1:6" ht="32.25" customHeight="1">
      <c r="A211" s="132">
        <v>732</v>
      </c>
      <c r="B211" s="84" t="s">
        <v>362</v>
      </c>
      <c r="C211" s="9" t="s">
        <v>363</v>
      </c>
      <c r="D211" s="192">
        <v>13728.2</v>
      </c>
      <c r="E211" s="186">
        <v>13728.2</v>
      </c>
      <c r="F211" s="134">
        <f t="shared" si="3"/>
        <v>100</v>
      </c>
    </row>
    <row r="212" spans="1:6" ht="42" customHeight="1">
      <c r="A212" s="136">
        <v>732</v>
      </c>
      <c r="B212" s="90" t="s">
        <v>360</v>
      </c>
      <c r="C212" s="89" t="s">
        <v>364</v>
      </c>
      <c r="D212" s="193">
        <v>31700</v>
      </c>
      <c r="E212" s="194">
        <v>31699.125</v>
      </c>
      <c r="F212" s="138">
        <f>E212/D212*100</f>
        <v>99.99723974763407</v>
      </c>
    </row>
    <row r="213" spans="1:6" ht="69" customHeight="1">
      <c r="A213" s="136">
        <v>732</v>
      </c>
      <c r="B213" s="84" t="s">
        <v>357</v>
      </c>
      <c r="C213" s="9" t="s">
        <v>361</v>
      </c>
      <c r="D213" s="192">
        <v>14382.2</v>
      </c>
      <c r="E213" s="186">
        <v>14382.2</v>
      </c>
      <c r="F213" s="138">
        <f>E213/D213*100</f>
        <v>100</v>
      </c>
    </row>
    <row r="214" spans="1:6" ht="33" customHeight="1">
      <c r="A214" s="136">
        <v>732</v>
      </c>
      <c r="B214" s="84" t="s">
        <v>459</v>
      </c>
      <c r="C214" s="9" t="s">
        <v>460</v>
      </c>
      <c r="D214" s="192">
        <v>37287</v>
      </c>
      <c r="E214" s="187">
        <v>37287</v>
      </c>
      <c r="F214" s="138">
        <f>E214/D214*100</f>
        <v>100</v>
      </c>
    </row>
    <row r="215" spans="1:6" ht="38.25">
      <c r="A215" s="139">
        <v>732</v>
      </c>
      <c r="B215" s="8" t="s">
        <v>284</v>
      </c>
      <c r="C215" s="53" t="s">
        <v>285</v>
      </c>
      <c r="D215" s="195">
        <v>128306</v>
      </c>
      <c r="E215" s="187">
        <v>128306</v>
      </c>
      <c r="F215" s="138">
        <f>E215/D215*100</f>
        <v>100</v>
      </c>
    </row>
    <row r="216" spans="1:6" ht="42" customHeight="1" thickBot="1">
      <c r="A216" s="139">
        <v>767</v>
      </c>
      <c r="B216" s="8" t="s">
        <v>338</v>
      </c>
      <c r="C216" s="53" t="s">
        <v>339</v>
      </c>
      <c r="D216" s="195">
        <v>12768.6</v>
      </c>
      <c r="E216" s="187">
        <v>12768.6</v>
      </c>
      <c r="F216" s="140">
        <f t="shared" si="3"/>
        <v>100</v>
      </c>
    </row>
    <row r="217" spans="1:6" ht="13.5" thickBot="1">
      <c r="A217" s="40" t="s">
        <v>1</v>
      </c>
      <c r="B217" s="49" t="s">
        <v>168</v>
      </c>
      <c r="C217" s="50" t="s">
        <v>169</v>
      </c>
      <c r="D217" s="185">
        <f>SUM(D227:D231)+D218</f>
        <v>969238</v>
      </c>
      <c r="E217" s="185">
        <f>SUM(E227:E231)+E218</f>
        <v>969238</v>
      </c>
      <c r="F217" s="58">
        <f t="shared" si="3"/>
        <v>100</v>
      </c>
    </row>
    <row r="218" spans="1:6" ht="25.5">
      <c r="A218" s="108" t="s">
        <v>1</v>
      </c>
      <c r="B218" s="28" t="s">
        <v>170</v>
      </c>
      <c r="C218" s="29" t="s">
        <v>171</v>
      </c>
      <c r="D218" s="196">
        <f>SUM(D219:D226)</f>
        <v>838153.9</v>
      </c>
      <c r="E218" s="196">
        <f>SUM(E219:E226)</f>
        <v>838153.9</v>
      </c>
      <c r="F218" s="97">
        <f t="shared" si="3"/>
        <v>100</v>
      </c>
    </row>
    <row r="219" spans="1:6" ht="51">
      <c r="A219" s="128" t="s">
        <v>64</v>
      </c>
      <c r="B219" s="12" t="s">
        <v>172</v>
      </c>
      <c r="C219" s="13" t="s">
        <v>222</v>
      </c>
      <c r="D219" s="189">
        <v>1488.9</v>
      </c>
      <c r="E219" s="189">
        <v>1488.9</v>
      </c>
      <c r="F219" s="134">
        <f t="shared" si="3"/>
        <v>100</v>
      </c>
    </row>
    <row r="220" spans="1:6" ht="51">
      <c r="A220" s="128" t="s">
        <v>64</v>
      </c>
      <c r="B220" s="12" t="s">
        <v>173</v>
      </c>
      <c r="C220" s="5" t="s">
        <v>271</v>
      </c>
      <c r="D220" s="189">
        <v>1153.9</v>
      </c>
      <c r="E220" s="189">
        <v>1153.9</v>
      </c>
      <c r="F220" s="134">
        <f t="shared" si="3"/>
        <v>100</v>
      </c>
    </row>
    <row r="221" spans="1:6" ht="63.75">
      <c r="A221" s="128" t="s">
        <v>159</v>
      </c>
      <c r="B221" s="14" t="s">
        <v>174</v>
      </c>
      <c r="C221" s="15" t="s">
        <v>175</v>
      </c>
      <c r="D221" s="189">
        <v>4411.8</v>
      </c>
      <c r="E221" s="189">
        <v>4411.8</v>
      </c>
      <c r="F221" s="134">
        <f t="shared" si="3"/>
        <v>100</v>
      </c>
    </row>
    <row r="222" spans="1:6" ht="38.25">
      <c r="A222" s="128" t="s">
        <v>159</v>
      </c>
      <c r="B222" s="12" t="s">
        <v>176</v>
      </c>
      <c r="C222" s="13" t="s">
        <v>177</v>
      </c>
      <c r="D222" s="189">
        <v>1757</v>
      </c>
      <c r="E222" s="189">
        <v>1757</v>
      </c>
      <c r="F222" s="134">
        <f t="shared" si="3"/>
        <v>100</v>
      </c>
    </row>
    <row r="223" spans="1:6" ht="89.25">
      <c r="A223" s="128" t="s">
        <v>159</v>
      </c>
      <c r="B223" s="12" t="s">
        <v>225</v>
      </c>
      <c r="C223" s="31" t="s">
        <v>337</v>
      </c>
      <c r="D223" s="189">
        <v>6231.5</v>
      </c>
      <c r="E223" s="189">
        <v>6231.5</v>
      </c>
      <c r="F223" s="134">
        <f t="shared" si="3"/>
        <v>100</v>
      </c>
    </row>
    <row r="224" spans="1:6" ht="63.75">
      <c r="A224" s="132">
        <v>733</v>
      </c>
      <c r="B224" s="30" t="s">
        <v>178</v>
      </c>
      <c r="C224" s="27" t="s">
        <v>223</v>
      </c>
      <c r="D224" s="189">
        <v>481.8</v>
      </c>
      <c r="E224" s="186">
        <v>481.8</v>
      </c>
      <c r="F224" s="134">
        <f t="shared" si="3"/>
        <v>100</v>
      </c>
    </row>
    <row r="225" spans="1:6" ht="102">
      <c r="A225" s="132">
        <v>773</v>
      </c>
      <c r="B225" s="30" t="s">
        <v>224</v>
      </c>
      <c r="C225" s="27" t="s">
        <v>274</v>
      </c>
      <c r="D225" s="189">
        <v>822300.3</v>
      </c>
      <c r="E225" s="186">
        <v>822300.3</v>
      </c>
      <c r="F225" s="134">
        <f t="shared" si="3"/>
        <v>100</v>
      </c>
    </row>
    <row r="226" spans="1:6" ht="107.25" customHeight="1">
      <c r="A226" s="132">
        <v>758</v>
      </c>
      <c r="B226" s="55" t="s">
        <v>286</v>
      </c>
      <c r="C226" s="9" t="s">
        <v>287</v>
      </c>
      <c r="D226" s="189">
        <v>328.7</v>
      </c>
      <c r="E226" s="186">
        <v>328.7</v>
      </c>
      <c r="F226" s="134">
        <f t="shared" si="3"/>
        <v>100</v>
      </c>
    </row>
    <row r="227" spans="1:6" ht="42.75" customHeight="1">
      <c r="A227" s="96" t="s">
        <v>159</v>
      </c>
      <c r="B227" s="36" t="s">
        <v>179</v>
      </c>
      <c r="C227" s="37" t="s">
        <v>180</v>
      </c>
      <c r="D227" s="197">
        <v>47645.3</v>
      </c>
      <c r="E227" s="197">
        <v>47645.3</v>
      </c>
      <c r="F227" s="97">
        <f t="shared" si="3"/>
        <v>100</v>
      </c>
    </row>
    <row r="228" spans="1:6" ht="56.25" customHeight="1">
      <c r="A228" s="96" t="s">
        <v>159</v>
      </c>
      <c r="B228" s="36" t="s">
        <v>181</v>
      </c>
      <c r="C228" s="37" t="s">
        <v>333</v>
      </c>
      <c r="D228" s="197">
        <v>47106.5</v>
      </c>
      <c r="E228" s="197">
        <v>47106.5</v>
      </c>
      <c r="F228" s="97">
        <f t="shared" si="3"/>
        <v>100</v>
      </c>
    </row>
    <row r="229" spans="1:6" ht="51">
      <c r="A229" s="96" t="s">
        <v>95</v>
      </c>
      <c r="B229" s="36" t="s">
        <v>182</v>
      </c>
      <c r="C229" s="37" t="s">
        <v>183</v>
      </c>
      <c r="D229" s="197">
        <v>30754.7</v>
      </c>
      <c r="E229" s="178">
        <v>30754.7</v>
      </c>
      <c r="F229" s="97">
        <f>E229/D229*100</f>
        <v>100</v>
      </c>
    </row>
    <row r="230" spans="1:6" ht="54.75" customHeight="1">
      <c r="A230" s="131">
        <v>703</v>
      </c>
      <c r="B230" s="36" t="s">
        <v>184</v>
      </c>
      <c r="C230" s="37" t="s">
        <v>331</v>
      </c>
      <c r="D230" s="197">
        <v>160.6</v>
      </c>
      <c r="E230" s="197">
        <v>160.6</v>
      </c>
      <c r="F230" s="97">
        <f>E230/D230*100</f>
        <v>100</v>
      </c>
    </row>
    <row r="231" spans="1:6" ht="29.25" customHeight="1" thickBot="1">
      <c r="A231" s="93" t="s">
        <v>64</v>
      </c>
      <c r="B231" s="52" t="s">
        <v>185</v>
      </c>
      <c r="C231" s="25" t="s">
        <v>332</v>
      </c>
      <c r="D231" s="198">
        <v>5417</v>
      </c>
      <c r="E231" s="198">
        <v>5417</v>
      </c>
      <c r="F231" s="94">
        <f t="shared" si="3"/>
        <v>100</v>
      </c>
    </row>
    <row r="232" spans="1:6" ht="13.5" thickBot="1">
      <c r="A232" s="40" t="s">
        <v>1</v>
      </c>
      <c r="B232" s="49" t="s">
        <v>186</v>
      </c>
      <c r="C232" s="50" t="s">
        <v>187</v>
      </c>
      <c r="D232" s="199">
        <f>D235+D233+D234</f>
        <v>169920.80870999998</v>
      </c>
      <c r="E232" s="199">
        <f>E235+E233+E234</f>
        <v>173997.62121000004</v>
      </c>
      <c r="F232" s="58">
        <f t="shared" si="3"/>
        <v>102.3992426418814</v>
      </c>
    </row>
    <row r="233" spans="1:6" ht="54.75" customHeight="1">
      <c r="A233" s="120" t="s">
        <v>159</v>
      </c>
      <c r="B233" s="7" t="s">
        <v>262</v>
      </c>
      <c r="C233" s="10" t="s">
        <v>334</v>
      </c>
      <c r="D233" s="200">
        <v>32852.3</v>
      </c>
      <c r="E233" s="200">
        <v>32852.3</v>
      </c>
      <c r="F233" s="97">
        <f t="shared" si="3"/>
        <v>100</v>
      </c>
    </row>
    <row r="234" spans="1:6" ht="42" customHeight="1">
      <c r="A234" s="120" t="s">
        <v>66</v>
      </c>
      <c r="B234" s="7" t="s">
        <v>436</v>
      </c>
      <c r="C234" s="10" t="s">
        <v>437</v>
      </c>
      <c r="D234" s="200">
        <v>18010.34</v>
      </c>
      <c r="E234" s="200">
        <v>20827.04</v>
      </c>
      <c r="F234" s="97">
        <f t="shared" si="3"/>
        <v>115.6393493959581</v>
      </c>
    </row>
    <row r="235" spans="1:6" ht="25.5">
      <c r="A235" s="78" t="s">
        <v>1</v>
      </c>
      <c r="B235" s="62" t="s">
        <v>188</v>
      </c>
      <c r="C235" s="63" t="s">
        <v>189</v>
      </c>
      <c r="D235" s="201">
        <f>SUM(D236:D246)</f>
        <v>119058.16871</v>
      </c>
      <c r="E235" s="201">
        <f>SUM(E236:E246)</f>
        <v>120318.28121000002</v>
      </c>
      <c r="F235" s="92">
        <f t="shared" si="3"/>
        <v>101.05840070753094</v>
      </c>
    </row>
    <row r="236" spans="1:6" ht="25.5">
      <c r="A236" s="128" t="s">
        <v>95</v>
      </c>
      <c r="B236" s="14" t="s">
        <v>188</v>
      </c>
      <c r="C236" s="15" t="s">
        <v>439</v>
      </c>
      <c r="D236" s="189">
        <v>24603.57871</v>
      </c>
      <c r="E236" s="189">
        <v>25863.69121</v>
      </c>
      <c r="F236" s="134">
        <f t="shared" si="3"/>
        <v>105.12166345738896</v>
      </c>
    </row>
    <row r="237" spans="1:6" ht="38.25">
      <c r="A237" s="144">
        <v>791</v>
      </c>
      <c r="B237" s="82" t="s">
        <v>461</v>
      </c>
      <c r="C237" s="83" t="s">
        <v>462</v>
      </c>
      <c r="D237" s="189">
        <v>380</v>
      </c>
      <c r="E237" s="189">
        <v>380</v>
      </c>
      <c r="F237" s="134">
        <f>E237/D237*100</f>
        <v>100</v>
      </c>
    </row>
    <row r="238" spans="1:6" ht="38.25">
      <c r="A238" s="135">
        <v>773</v>
      </c>
      <c r="B238" s="82" t="s">
        <v>463</v>
      </c>
      <c r="C238" s="83" t="s">
        <v>464</v>
      </c>
      <c r="D238" s="202">
        <v>2000</v>
      </c>
      <c r="E238" s="189">
        <v>2000</v>
      </c>
      <c r="F238" s="134">
        <f t="shared" si="3"/>
        <v>100</v>
      </c>
    </row>
    <row r="239" spans="1:6" ht="38.25">
      <c r="A239" s="137" t="s">
        <v>151</v>
      </c>
      <c r="B239" s="12" t="s">
        <v>228</v>
      </c>
      <c r="C239" s="31" t="s">
        <v>275</v>
      </c>
      <c r="D239" s="189">
        <v>13200</v>
      </c>
      <c r="E239" s="189">
        <v>13200</v>
      </c>
      <c r="F239" s="134">
        <f t="shared" si="3"/>
        <v>100</v>
      </c>
    </row>
    <row r="240" spans="1:6" ht="38.25">
      <c r="A240" s="141" t="s">
        <v>151</v>
      </c>
      <c r="B240" s="11" t="s">
        <v>438</v>
      </c>
      <c r="C240" s="51" t="s">
        <v>465</v>
      </c>
      <c r="D240" s="203">
        <v>500</v>
      </c>
      <c r="E240" s="189">
        <v>500</v>
      </c>
      <c r="F240" s="134">
        <f t="shared" si="3"/>
        <v>100</v>
      </c>
    </row>
    <row r="241" spans="1:6" ht="25.5">
      <c r="A241" s="141" t="s">
        <v>270</v>
      </c>
      <c r="B241" s="11" t="s">
        <v>466</v>
      </c>
      <c r="C241" s="51" t="s">
        <v>467</v>
      </c>
      <c r="D241" s="203">
        <v>4761.8</v>
      </c>
      <c r="E241" s="189">
        <v>4761.8</v>
      </c>
      <c r="F241" s="134">
        <f>E241/D241*100</f>
        <v>100</v>
      </c>
    </row>
    <row r="242" spans="1:6" ht="91.5" customHeight="1">
      <c r="A242" s="137" t="s">
        <v>95</v>
      </c>
      <c r="B242" s="12" t="s">
        <v>227</v>
      </c>
      <c r="C242" s="31" t="s">
        <v>226</v>
      </c>
      <c r="D242" s="189">
        <v>1595.29</v>
      </c>
      <c r="E242" s="189">
        <v>1595.29</v>
      </c>
      <c r="F242" s="134">
        <f t="shared" si="3"/>
        <v>100</v>
      </c>
    </row>
    <row r="243" spans="1:6" ht="44.25" customHeight="1">
      <c r="A243" s="141" t="s">
        <v>159</v>
      </c>
      <c r="B243" s="11" t="s">
        <v>468</v>
      </c>
      <c r="C243" s="51" t="s">
        <v>469</v>
      </c>
      <c r="D243" s="203">
        <v>44036.5</v>
      </c>
      <c r="E243" s="203">
        <v>44036.5</v>
      </c>
      <c r="F243" s="134">
        <f t="shared" si="3"/>
        <v>100</v>
      </c>
    </row>
    <row r="244" spans="1:6" ht="44.25" customHeight="1">
      <c r="A244" s="141" t="s">
        <v>64</v>
      </c>
      <c r="B244" s="11" t="s">
        <v>470</v>
      </c>
      <c r="C244" s="51" t="s">
        <v>471</v>
      </c>
      <c r="D244" s="203">
        <v>4000</v>
      </c>
      <c r="E244" s="203">
        <v>4000</v>
      </c>
      <c r="F244" s="134">
        <f t="shared" si="3"/>
        <v>100</v>
      </c>
    </row>
    <row r="245" spans="1:6" ht="44.25" customHeight="1">
      <c r="A245" s="141" t="s">
        <v>151</v>
      </c>
      <c r="B245" s="11" t="s">
        <v>470</v>
      </c>
      <c r="C245" s="51" t="s">
        <v>471</v>
      </c>
      <c r="D245" s="203">
        <v>5000</v>
      </c>
      <c r="E245" s="203">
        <v>5000</v>
      </c>
      <c r="F245" s="134">
        <f t="shared" si="3"/>
        <v>100</v>
      </c>
    </row>
    <row r="246" spans="1:6" ht="53.25" customHeight="1" thickBot="1">
      <c r="A246" s="141" t="s">
        <v>270</v>
      </c>
      <c r="B246" s="11" t="s">
        <v>283</v>
      </c>
      <c r="C246" s="51" t="s">
        <v>276</v>
      </c>
      <c r="D246" s="203">
        <v>18981</v>
      </c>
      <c r="E246" s="203">
        <v>18981</v>
      </c>
      <c r="F246" s="140">
        <f t="shared" si="3"/>
        <v>100</v>
      </c>
    </row>
    <row r="247" spans="1:6" ht="18" customHeight="1" thickBot="1">
      <c r="A247" s="150" t="s">
        <v>1</v>
      </c>
      <c r="B247" s="157" t="s">
        <v>473</v>
      </c>
      <c r="C247" s="158" t="s">
        <v>472</v>
      </c>
      <c r="D247" s="199">
        <f>D248</f>
        <v>3</v>
      </c>
      <c r="E247" s="199">
        <f>E248</f>
        <v>3</v>
      </c>
      <c r="F247" s="58">
        <f t="shared" si="3"/>
        <v>100</v>
      </c>
    </row>
    <row r="248" spans="1:6" ht="12.75">
      <c r="A248" s="151" t="s">
        <v>1</v>
      </c>
      <c r="B248" s="152" t="s">
        <v>475</v>
      </c>
      <c r="C248" s="153" t="s">
        <v>474</v>
      </c>
      <c r="D248" s="196">
        <f>D249</f>
        <v>3</v>
      </c>
      <c r="E248" s="196">
        <f>E249</f>
        <v>3</v>
      </c>
      <c r="F248" s="171">
        <f t="shared" si="3"/>
        <v>100</v>
      </c>
    </row>
    <row r="249" spans="1:6" ht="12.75">
      <c r="A249" s="159" t="s">
        <v>147</v>
      </c>
      <c r="B249" s="36" t="s">
        <v>476</v>
      </c>
      <c r="C249" s="43" t="s">
        <v>474</v>
      </c>
      <c r="D249" s="197">
        <v>3</v>
      </c>
      <c r="E249" s="197">
        <v>3</v>
      </c>
      <c r="F249" s="97">
        <f>E249/D249*100</f>
        <v>100</v>
      </c>
    </row>
    <row r="250" spans="1:6" ht="39" thickBot="1">
      <c r="A250" s="146" t="s">
        <v>1</v>
      </c>
      <c r="B250" s="147" t="s">
        <v>344</v>
      </c>
      <c r="C250" s="148" t="s">
        <v>348</v>
      </c>
      <c r="D250" s="204">
        <f>D251</f>
        <v>-531.8185199999999</v>
      </c>
      <c r="E250" s="205">
        <f>E251</f>
        <v>-531.8185199999999</v>
      </c>
      <c r="F250" s="149">
        <f t="shared" si="3"/>
        <v>100</v>
      </c>
    </row>
    <row r="251" spans="1:6" ht="39" thickBot="1">
      <c r="A251" s="117" t="s">
        <v>1</v>
      </c>
      <c r="B251" s="118" t="s">
        <v>345</v>
      </c>
      <c r="C251" s="119" t="s">
        <v>349</v>
      </c>
      <c r="D251" s="199">
        <f>D253+D252</f>
        <v>-531.8185199999999</v>
      </c>
      <c r="E251" s="199">
        <f>E253+E252</f>
        <v>-531.8185199999999</v>
      </c>
      <c r="F251" s="58">
        <f t="shared" si="3"/>
        <v>100</v>
      </c>
    </row>
    <row r="252" spans="1:6" ht="38.25">
      <c r="A252" s="154" t="s">
        <v>95</v>
      </c>
      <c r="B252" s="155" t="s">
        <v>346</v>
      </c>
      <c r="C252" s="156" t="s">
        <v>350</v>
      </c>
      <c r="D252" s="200">
        <v>-0.51852</v>
      </c>
      <c r="E252" s="200">
        <v>-0.51852</v>
      </c>
      <c r="F252" s="97">
        <f t="shared" si="3"/>
        <v>100</v>
      </c>
    </row>
    <row r="253" spans="1:6" ht="39" thickBot="1">
      <c r="A253" s="142" t="s">
        <v>159</v>
      </c>
      <c r="B253" s="114" t="s">
        <v>346</v>
      </c>
      <c r="C253" s="70" t="s">
        <v>350</v>
      </c>
      <c r="D253" s="206">
        <v>-531.3</v>
      </c>
      <c r="E253" s="206">
        <v>-531.3</v>
      </c>
      <c r="F253" s="94">
        <f t="shared" si="3"/>
        <v>100</v>
      </c>
    </row>
    <row r="254" spans="1:6" ht="15" thickBot="1">
      <c r="A254" s="116"/>
      <c r="B254" s="3"/>
      <c r="C254" s="115" t="s">
        <v>190</v>
      </c>
      <c r="D254" s="176">
        <f>D10+D167</f>
        <v>3232611.74619</v>
      </c>
      <c r="E254" s="176">
        <f>E10+E167</f>
        <v>3249931.57721</v>
      </c>
      <c r="F254" s="58">
        <f t="shared" si="3"/>
        <v>100.53578444860918</v>
      </c>
    </row>
  </sheetData>
  <sheetProtection/>
  <mergeCells count="9">
    <mergeCell ref="D1:F1"/>
    <mergeCell ref="D2:F2"/>
    <mergeCell ref="D4:F4"/>
    <mergeCell ref="A6:F6"/>
    <mergeCell ref="D8:D9"/>
    <mergeCell ref="E8:E9"/>
    <mergeCell ref="F8:F9"/>
    <mergeCell ref="A8:B8"/>
    <mergeCell ref="C8:C9"/>
  </mergeCells>
  <printOptions/>
  <pageMargins left="0.35433070866141736" right="0.1968503937007874" top="0.1968503937007874" bottom="0.2755905511811024" header="0.2362204724409449" footer="0.2362204724409449"/>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Славнова</dc:creator>
  <cp:keywords/>
  <dc:description/>
  <cp:lastModifiedBy>Шлоева Ольга Николаевна</cp:lastModifiedBy>
  <cp:lastPrinted>2023-03-06T13:22:49Z</cp:lastPrinted>
  <dcterms:created xsi:type="dcterms:W3CDTF">2019-02-26T06:54:46Z</dcterms:created>
  <dcterms:modified xsi:type="dcterms:W3CDTF">2023-05-16T06:20:47Z</dcterms:modified>
  <cp:category/>
  <cp:version/>
  <cp:contentType/>
  <cp:contentStatus/>
</cp:coreProperties>
</file>