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O:\Нормативные документы\Постановления\2022\09\P_433_О\"/>
    </mc:Choice>
  </mc:AlternateContent>
  <xr:revisionPtr revIDLastSave="0" documentId="8_{90AE15E9-6471-44A6-B0B0-E3BDD0C1D1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8" i="1" l="1"/>
  <c r="L38" i="1"/>
  <c r="J38" i="1"/>
  <c r="K37" i="1"/>
  <c r="L37" i="1"/>
  <c r="J37" i="1"/>
  <c r="K31" i="1"/>
  <c r="L31" i="1"/>
  <c r="J31" i="1"/>
  <c r="J30" i="1" l="1"/>
  <c r="J29" i="1" s="1"/>
  <c r="J11" i="1"/>
  <c r="J10" i="1" s="1"/>
  <c r="K11" i="1"/>
  <c r="K10" i="1" s="1"/>
  <c r="L11" i="1"/>
  <c r="L10" i="1" s="1"/>
  <c r="I12" i="1"/>
  <c r="I13" i="1"/>
  <c r="J15" i="1"/>
  <c r="L15" i="1"/>
  <c r="I16" i="1"/>
  <c r="K15" i="1"/>
  <c r="I20" i="1"/>
  <c r="J55" i="1"/>
  <c r="I22" i="1"/>
  <c r="K30" i="1"/>
  <c r="K29" i="1" s="1"/>
  <c r="L30" i="1"/>
  <c r="L29" i="1" s="1"/>
  <c r="I32" i="1"/>
  <c r="J33" i="1"/>
  <c r="K33" i="1"/>
  <c r="L33" i="1"/>
  <c r="I34" i="1"/>
  <c r="J36" i="1"/>
  <c r="I39" i="1"/>
  <c r="I40" i="1"/>
  <c r="I41" i="1"/>
  <c r="I42" i="1"/>
  <c r="I43" i="1"/>
  <c r="J44" i="1"/>
  <c r="K44" i="1"/>
  <c r="L44" i="1"/>
  <c r="J51" i="1"/>
  <c r="K51" i="1"/>
  <c r="K50" i="1" s="1"/>
  <c r="K49" i="1" s="1"/>
  <c r="L51" i="1"/>
  <c r="L50" i="1" s="1"/>
  <c r="L49" i="1" s="1"/>
  <c r="I52" i="1"/>
  <c r="I53" i="1"/>
  <c r="K55" i="1"/>
  <c r="J14" i="1" l="1"/>
  <c r="J57" i="1"/>
  <c r="J35" i="1"/>
  <c r="J28" i="1"/>
  <c r="L56" i="1"/>
  <c r="I24" i="1"/>
  <c r="L19" i="1"/>
  <c r="L14" i="1" s="1"/>
  <c r="L55" i="1"/>
  <c r="K36" i="1"/>
  <c r="K57" i="1" s="1"/>
  <c r="I44" i="1"/>
  <c r="K56" i="1"/>
  <c r="I11" i="1"/>
  <c r="I51" i="1"/>
  <c r="I38" i="1"/>
  <c r="L36" i="1"/>
  <c r="I33" i="1"/>
  <c r="J56" i="1"/>
  <c r="J19" i="1"/>
  <c r="J50" i="1"/>
  <c r="I37" i="1"/>
  <c r="I31" i="1"/>
  <c r="I30" i="1" s="1"/>
  <c r="I29" i="1" s="1"/>
  <c r="I23" i="1"/>
  <c r="K19" i="1"/>
  <c r="K14" i="1" s="1"/>
  <c r="I17" i="1"/>
  <c r="I21" i="1"/>
  <c r="I55" i="1" s="1"/>
  <c r="I56" i="1" l="1"/>
  <c r="K35" i="1"/>
  <c r="K28" i="1" s="1"/>
  <c r="K54" i="1" s="1"/>
  <c r="L35" i="1"/>
  <c r="L28" i="1" s="1"/>
  <c r="L54" i="1" s="1"/>
  <c r="L57" i="1"/>
  <c r="I15" i="1"/>
  <c r="I14" i="1" s="1"/>
  <c r="J49" i="1"/>
  <c r="J54" i="1" s="1"/>
  <c r="I50" i="1"/>
  <c r="I49" i="1" s="1"/>
  <c r="I36" i="1"/>
  <c r="I57" i="1" s="1"/>
  <c r="I10" i="1"/>
  <c r="I19" i="1"/>
  <c r="I35" i="1" l="1"/>
  <c r="I28" i="1" s="1"/>
  <c r="I54" i="1" s="1"/>
</calcChain>
</file>

<file path=xl/sharedStrings.xml><?xml version="1.0" encoding="utf-8"?>
<sst xmlns="http://schemas.openxmlformats.org/spreadsheetml/2006/main" count="289" uniqueCount="152">
  <si>
    <t>всего</t>
  </si>
  <si>
    <t>местный бюджет</t>
  </si>
  <si>
    <t>Директор МКУ «ЦБ администрации округа Муром»</t>
  </si>
  <si>
    <t>Е.В. Ценилова</t>
  </si>
  <si>
    <t>в т.ч. местный бюджет</t>
  </si>
  <si>
    <t>областной бюджет</t>
  </si>
  <si>
    <t>в т.ч. областной бюджет</t>
  </si>
  <si>
    <t>федеральный бюджет</t>
  </si>
  <si>
    <t>в т.ч. федеральный бюджет</t>
  </si>
  <si>
    <t>ИТОГО:</t>
  </si>
  <si>
    <t>МБ</t>
  </si>
  <si>
    <t>10 4 07 PT590</t>
  </si>
  <si>
    <t>1202</t>
  </si>
  <si>
    <t>703</t>
  </si>
  <si>
    <t>1201</t>
  </si>
  <si>
    <t>Всего:</t>
  </si>
  <si>
    <t>1200</t>
  </si>
  <si>
    <t>Расходы на обеспечение деятельности (оказание услуг) муниципального автономного учреждения «Муромский меридиан»</t>
  </si>
  <si>
    <t>10 4 07 00000</t>
  </si>
  <si>
    <t>Комплекс процессных мероприятий «Освещение деятельности органов местного самоуправления в средствах массовой информации»</t>
  </si>
  <si>
    <t>300</t>
  </si>
  <si>
    <t>10 4 06 20140</t>
  </si>
  <si>
    <t>0314</t>
  </si>
  <si>
    <t>Администрация округа Муром, Комитет территориального самоуправления</t>
  </si>
  <si>
    <t xml:space="preserve"> Поощрение членов добровольной народной дружины</t>
  </si>
  <si>
    <t>000</t>
  </si>
  <si>
    <t>10 4 06 00000</t>
  </si>
  <si>
    <t>Комплекс процессных мероприятий «Создание условий для деятельности народных дружин»</t>
  </si>
  <si>
    <t>10 4 05 20200</t>
  </si>
  <si>
    <t>0000</t>
  </si>
  <si>
    <t>Поощрение сельских старост</t>
  </si>
  <si>
    <t>2.5.5</t>
  </si>
  <si>
    <t>600</t>
  </si>
  <si>
    <t>10 4 05 TD590</t>
  </si>
  <si>
    <t>0412</t>
  </si>
  <si>
    <t>МБУ округа Муром «Отдел туризма»</t>
  </si>
  <si>
    <t>Расходы на обеспечение деятельности  (оказание услуг) муниципального бюджетного учреждения «Отдел туризма»</t>
  </si>
  <si>
    <t>10 4 05 20060</t>
  </si>
  <si>
    <t>0113</t>
  </si>
  <si>
    <t xml:space="preserve">Администрация округа Муром, Комитет территориального самоуправления Администрации округа Муром </t>
  </si>
  <si>
    <t>800</t>
  </si>
  <si>
    <t>10 4 05 10040</t>
  </si>
  <si>
    <t xml:space="preserve">Аппарат управления Администрации округа Муром </t>
  </si>
  <si>
    <t>Прочие расходы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</t>
  </si>
  <si>
    <t>10 4 05 0A590</t>
  </si>
  <si>
    <t>200</t>
  </si>
  <si>
    <t>100</t>
  </si>
  <si>
    <t>МКУ округа Муром «Управление общественного самоуправления», «Организационное управление»</t>
  </si>
  <si>
    <t>Расходы на обеспечение деятельности учреждений, подведомственных администрации округа</t>
  </si>
  <si>
    <t>10 4 05 00000</t>
  </si>
  <si>
    <t>Комплекс процессных мероприятий «Создание условий для реализации муниципальной программы»</t>
  </si>
  <si>
    <t>10 4 04 10140</t>
  </si>
  <si>
    <t xml:space="preserve">Автоматизация и информатизация рабочих мест работников органов местного самоуправления и подведомственных учреждений </t>
  </si>
  <si>
    <t>10 4 04 00000</t>
  </si>
  <si>
    <t>0100</t>
  </si>
  <si>
    <t>Комплекс процессных мероприятий «Информационное обеспечение, техническое оснащение и обслуживание рабочих мест сотрудников»</t>
  </si>
  <si>
    <t>10 4 03 AD590</t>
  </si>
  <si>
    <t xml:space="preserve">Расходы на обеспечение деятельности централизованных бухгалтерий </t>
  </si>
  <si>
    <t>10 4 03 00000</t>
  </si>
  <si>
    <t>Комплекс процессных мероприятий «Материально-техническое обеспечение реализации муниципальной программы»</t>
  </si>
  <si>
    <t>ОБ</t>
  </si>
  <si>
    <t>10 4 02 70020</t>
  </si>
  <si>
    <t>0104</t>
  </si>
  <si>
    <t>Комиссии по вопросам административного законодательства Администрации округа Муром №1, №2</t>
  </si>
  <si>
    <t>10 4 02 70010</t>
  </si>
  <si>
    <t>Комиссия по делам несовершеннолетних и защите их прав Администрации округа Муром</t>
  </si>
  <si>
    <t xml:space="preserve">Обеспечение деятельности комиссий по делам несовершеннолетних и защите их прав </t>
  </si>
  <si>
    <t>10 4 02 59300</t>
  </si>
  <si>
    <t>0304</t>
  </si>
  <si>
    <t>Отдел ЗАГС администрации округа Муром</t>
  </si>
  <si>
    <t xml:space="preserve">Осуществление полномочий Российской Федерации по государственной регистрации актов гражданского состояния </t>
  </si>
  <si>
    <t>ФБ</t>
  </si>
  <si>
    <t>10 4 02 51200</t>
  </si>
  <si>
    <t>0105</t>
  </si>
  <si>
    <t xml:space="preserve">Отдел  мобилизационной работы и общественной безопасности Администрации округа Муром </t>
  </si>
  <si>
    <t xml:space="preserve">Осуществление полномочий по составлению (изменению)  списков кандидатов в присяжные заседатели федеральных судов общей юрисдикции в Российской Федерации </t>
  </si>
  <si>
    <t>10 4 02 00000</t>
  </si>
  <si>
    <t>Администрация округа Муром</t>
  </si>
  <si>
    <t>Комплекс процессных мероприятий «Реализация отдельных переданных государственных полномочий в соответствии с обязательными для исполнения нормативными правовыми актами»</t>
  </si>
  <si>
    <t>10 4 01 00100</t>
  </si>
  <si>
    <t>Расходы на обеспечение деятельности органов местного самоуправления</t>
  </si>
  <si>
    <t>2.1.2</t>
  </si>
  <si>
    <t>10 4 01 G0100</t>
  </si>
  <si>
    <t>0102</t>
  </si>
  <si>
    <t>Глава округа Муром.</t>
  </si>
  <si>
    <t>Расходы на выплаты по оплате труда Главы муниципального образования</t>
  </si>
  <si>
    <t>2.1.1</t>
  </si>
  <si>
    <t>10 4 01 00000</t>
  </si>
  <si>
    <t>Комплекс процессных мероприятий «Решение вопросов местного значения»</t>
  </si>
  <si>
    <t>2.1</t>
  </si>
  <si>
    <t>10 4 00 00000</t>
  </si>
  <si>
    <t>Комплексы процессных мероприятий</t>
  </si>
  <si>
    <t>10 2 01 S0080</t>
  </si>
  <si>
    <t>Обеспечение территорий документацией для осуществления градостроительной деятельности</t>
  </si>
  <si>
    <t>10 2 01 70080</t>
  </si>
  <si>
    <t>1.1.1</t>
  </si>
  <si>
    <t>10 2 01 00000</t>
  </si>
  <si>
    <t>Управление архитектуры и градостроительства администрации округа Муром</t>
  </si>
  <si>
    <t>1.1</t>
  </si>
  <si>
    <t>10 2 00 00000</t>
  </si>
  <si>
    <t>Региональные проекты, не входящие в состав национальных проектов</t>
  </si>
  <si>
    <t>в том числе</t>
  </si>
  <si>
    <t>ВР</t>
  </si>
  <si>
    <t>ЦСР</t>
  </si>
  <si>
    <t>РзПр</t>
  </si>
  <si>
    <t>ГРБС</t>
  </si>
  <si>
    <t>Финансовые затраты на реализацию (тыс. рублей)</t>
  </si>
  <si>
    <t>Источник финансирования</t>
  </si>
  <si>
    <t>Код бюджетной классификации</t>
  </si>
  <si>
    <t>Ответственный исполнитель/соисполнители муниципальной программы</t>
  </si>
  <si>
    <t>Структурные элементы (основные мероприя-тия) муниципальной программы</t>
  </si>
  <si>
    <t>№ п/п,</t>
  </si>
  <si>
    <r>
      <t xml:space="preserve">Цель: </t>
    </r>
    <r>
      <rPr>
        <i/>
        <sz val="10"/>
        <color theme="1"/>
        <rFont val="Times New Roman"/>
        <family val="1"/>
        <charset val="204"/>
      </rPr>
      <t>Повышение эффективности деятельности органов местного самоуправления по выполнению муниципальных функций и переданных государственных полномочий.</t>
    </r>
  </si>
  <si>
    <r>
      <t>Задача:</t>
    </r>
    <r>
      <rPr>
        <i/>
        <sz val="10"/>
        <color theme="1"/>
        <rFont val="Times New Roman"/>
        <family val="1"/>
        <charset val="204"/>
      </rPr>
      <t xml:space="preserve"> Развитие муниципального управления, оптимизация функций муниципального управления.</t>
    </r>
  </si>
  <si>
    <r>
      <t xml:space="preserve">Задача: </t>
    </r>
    <r>
      <rPr>
        <i/>
        <sz val="10"/>
        <color theme="1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в соответствии с обязательными для исполнения нормативными правовыми актами: государственная регистрация актов гражданского состояния, своевременное, всесторонне, полное и объективное выяснение обстоятельств каждого дела об административном правонарушении, осуществление мер по защите и восстановлению прав и законных интересов несовершеннолетних и т. д.</t>
    </r>
  </si>
  <si>
    <r>
      <t xml:space="preserve">Задача: </t>
    </r>
    <r>
      <rPr>
        <i/>
        <sz val="10"/>
        <color theme="1"/>
        <rFont val="Times New Roman"/>
        <family val="1"/>
        <charset val="204"/>
      </rPr>
      <t xml:space="preserve">Материально-техническое обеспечение деятельности исполнительных органов местного самоуправления. </t>
    </r>
  </si>
  <si>
    <r>
      <t xml:space="preserve">Цель: </t>
    </r>
    <r>
      <rPr>
        <i/>
        <sz val="10"/>
        <color theme="1"/>
        <rFont val="Times New Roman"/>
        <family val="1"/>
        <charset val="204"/>
      </rPr>
      <t>Обеспечение деятельности исполнительных органов местного самоуправления, создание полноценных условий для их эффективного функционирования, информатизация органов местного самоуправления.</t>
    </r>
  </si>
  <si>
    <r>
      <t xml:space="preserve">Цель: </t>
    </r>
    <r>
      <rPr>
        <i/>
        <sz val="10"/>
        <color theme="1"/>
        <rFont val="Times New Roman"/>
        <family val="1"/>
        <charset val="204"/>
      </rPr>
      <t>Обеспечение конституционного права жителей округа Муром на получение объективной информации о деятельности органов местного самоуправления.</t>
    </r>
  </si>
  <si>
    <r>
      <t xml:space="preserve">Задача: </t>
    </r>
    <r>
      <rPr>
        <i/>
        <sz val="10"/>
        <color theme="1"/>
        <rFont val="Times New Roman"/>
        <family val="1"/>
        <charset val="204"/>
      </rPr>
      <t>Всестороннее информирование населения о деятельности органов местного самоуправления.</t>
    </r>
  </si>
  <si>
    <t>1.1.1.1</t>
  </si>
  <si>
    <t>1.1.1.2</t>
  </si>
  <si>
    <t>1.2</t>
  </si>
  <si>
    <t>1.2.1</t>
  </si>
  <si>
    <t>1.2.1.1</t>
  </si>
  <si>
    <t>1.2.1.2</t>
  </si>
  <si>
    <t>Региональный проект «Разработка (корректировка)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проектирования»</t>
  </si>
  <si>
    <t>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</si>
  <si>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>1.2.2</t>
  </si>
  <si>
    <t>1.2.2.1</t>
  </si>
  <si>
    <t>1.2.2.2</t>
  </si>
  <si>
    <t>1.2.2.3</t>
  </si>
  <si>
    <t>1.2.2.4</t>
  </si>
  <si>
    <t>3.1.1</t>
  </si>
  <si>
    <t>2.1.1.1</t>
  </si>
  <si>
    <t>2.1.2.1</t>
  </si>
  <si>
    <t>2.1.3</t>
  </si>
  <si>
    <t>2.1.3.1</t>
  </si>
  <si>
    <t>2.1.3.2</t>
  </si>
  <si>
    <t>МКУ «Централизованная бухгалтерия администрации округа Муром»</t>
  </si>
  <si>
    <t>Администрация округа Муром; информационно-компьютерный отдел МКУ «Организационное управление»</t>
  </si>
  <si>
    <t>2.1.3.3</t>
  </si>
  <si>
    <t>2.1.4</t>
  </si>
  <si>
    <t>2.1.4.1</t>
  </si>
  <si>
    <t>3.1.1.1</t>
  </si>
  <si>
    <t>3.1</t>
  </si>
  <si>
    <t>МАУ  ТРК «Муромский меридиан»</t>
  </si>
  <si>
    <r>
      <t xml:space="preserve">Направление (подпрограмма) 1: </t>
    </r>
    <r>
      <rPr>
        <i/>
        <sz val="10"/>
        <color theme="1"/>
        <rFont val="Times New Roman"/>
        <family val="1"/>
        <charset val="204"/>
      </rPr>
      <t xml:space="preserve">Повышение качества предоставления муниципальных услуг, исполнения муниципальных функций и переданных государственных полномочий.
</t>
    </r>
  </si>
  <si>
    <r>
      <t xml:space="preserve">Направление (подпрограмма) 3: </t>
    </r>
    <r>
      <rPr>
        <i/>
        <sz val="10"/>
        <color theme="1"/>
        <rFont val="Times New Roman"/>
        <family val="1"/>
        <charset val="204"/>
      </rPr>
      <t>Освещение вопросов деятельности Администрации округа Муром</t>
    </r>
  </si>
  <si>
    <r>
      <t xml:space="preserve">Направление (подпрограмма) 2: </t>
    </r>
    <r>
      <rPr>
        <i/>
        <sz val="10"/>
        <color theme="1"/>
        <rFont val="Times New Roman"/>
        <family val="1"/>
        <charset val="204"/>
      </rPr>
      <t xml:space="preserve">Обеспечение условий для осуществления деятельности Администрации округа Муром. Информатизация органов местного самоуправления.
</t>
    </r>
  </si>
  <si>
    <t xml:space="preserve">Осуществление полномочий Российской Федерации на государственную регистрацию актов гражданского состояния </t>
  </si>
  <si>
    <t xml:space="preserve">Осуществление отдельных государственных полномочий по вопросам административного законодательства </t>
  </si>
  <si>
    <t>РАСПРЕДЕЛЕНИЕ ФИНАНСОВЫХ РЕСУРСОВ МУНИЦИПАЛЬНОЙ ПРОГРАММЫ «МУНИЦИПАЛЬНОЕ УПРАВЛЕНИЕ» на 2023-2025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</si>
</sst>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1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164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shrinkToFit="1"/>
    </xf>
    <xf numFmtId="49" fontId="7" fillId="2" borderId="2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wrapText="1"/>
    </xf>
    <xf numFmtId="49" fontId="3" fillId="0" borderId="5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abSelected="1" workbookViewId="0">
      <selection activeCell="O55" sqref="O55"/>
    </sheetView>
  </sheetViews>
  <sheetFormatPr defaultRowHeight="15" x14ac:dyDescent="0.25"/>
  <cols>
    <col min="1" max="1" width="7.42578125" customWidth="1"/>
    <col min="2" max="2" width="33.7109375" customWidth="1"/>
    <col min="3" max="3" width="19.85546875" customWidth="1"/>
    <col min="4" max="4" width="6.28515625" customWidth="1"/>
    <col min="5" max="5" width="5.7109375" customWidth="1"/>
    <col min="6" max="6" width="13" customWidth="1"/>
    <col min="7" max="7" width="5.5703125" customWidth="1"/>
    <col min="8" max="8" width="6.85546875" customWidth="1"/>
    <col min="9" max="9" width="10" customWidth="1"/>
    <col min="10" max="12" width="9.7109375" customWidth="1"/>
  </cols>
  <sheetData>
    <row r="1" spans="1:12" ht="35.25" customHeight="1" x14ac:dyDescent="0.25">
      <c r="A1" s="50" t="s">
        <v>151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6.75" customHeight="1" x14ac:dyDescent="0.25"/>
    <row r="3" spans="1:12" ht="33" customHeight="1" x14ac:dyDescent="0.25">
      <c r="A3" s="51" t="s">
        <v>111</v>
      </c>
      <c r="B3" s="51" t="s">
        <v>110</v>
      </c>
      <c r="C3" s="51" t="s">
        <v>109</v>
      </c>
      <c r="D3" s="51" t="s">
        <v>108</v>
      </c>
      <c r="E3" s="51"/>
      <c r="F3" s="51"/>
      <c r="G3" s="51"/>
      <c r="H3" s="52" t="s">
        <v>107</v>
      </c>
      <c r="I3" s="55" t="s">
        <v>106</v>
      </c>
      <c r="J3" s="56"/>
      <c r="K3" s="56"/>
      <c r="L3" s="57"/>
    </row>
    <row r="4" spans="1:12" x14ac:dyDescent="0.25">
      <c r="A4" s="51"/>
      <c r="B4" s="51"/>
      <c r="C4" s="51"/>
      <c r="D4" s="51" t="s">
        <v>105</v>
      </c>
      <c r="E4" s="51" t="s">
        <v>104</v>
      </c>
      <c r="F4" s="51" t="s">
        <v>103</v>
      </c>
      <c r="G4" s="51" t="s">
        <v>102</v>
      </c>
      <c r="H4" s="53"/>
      <c r="I4" s="52" t="s">
        <v>0</v>
      </c>
      <c r="J4" s="58" t="s">
        <v>101</v>
      </c>
      <c r="K4" s="59"/>
      <c r="L4" s="60"/>
    </row>
    <row r="5" spans="1:12" ht="15" customHeight="1" x14ac:dyDescent="0.25">
      <c r="A5" s="51"/>
      <c r="B5" s="51"/>
      <c r="C5" s="51"/>
      <c r="D5" s="51"/>
      <c r="E5" s="51"/>
      <c r="F5" s="51"/>
      <c r="G5" s="51"/>
      <c r="H5" s="54"/>
      <c r="I5" s="54"/>
      <c r="J5" s="36">
        <v>2023</v>
      </c>
      <c r="K5" s="49">
        <v>2024</v>
      </c>
      <c r="L5" s="49">
        <v>2025</v>
      </c>
    </row>
    <row r="6" spans="1:12" ht="15" customHeight="1" x14ac:dyDescent="0.25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</row>
    <row r="7" spans="1:12" ht="26.25" customHeight="1" x14ac:dyDescent="0.25">
      <c r="A7" s="61" t="s">
        <v>112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6.5" customHeight="1" x14ac:dyDescent="0.25">
      <c r="A8" s="61" t="s">
        <v>113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25.5" customHeight="1" x14ac:dyDescent="0.25">
      <c r="A9" s="61" t="s">
        <v>146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30.75" customHeight="1" x14ac:dyDescent="0.25">
      <c r="A10" s="29" t="s">
        <v>98</v>
      </c>
      <c r="B10" s="33" t="s">
        <v>100</v>
      </c>
      <c r="C10" s="34"/>
      <c r="D10" s="25">
        <v>703</v>
      </c>
      <c r="E10" s="16" t="s">
        <v>29</v>
      </c>
      <c r="F10" s="25" t="s">
        <v>99</v>
      </c>
      <c r="G10" s="16" t="s">
        <v>25</v>
      </c>
      <c r="H10" s="25" t="s">
        <v>15</v>
      </c>
      <c r="I10" s="39">
        <f>SUM(J10:L10)</f>
        <v>0</v>
      </c>
      <c r="J10" s="39">
        <f>J11</f>
        <v>0</v>
      </c>
      <c r="K10" s="39">
        <f>K11</f>
        <v>0</v>
      </c>
      <c r="L10" s="39">
        <f>L11</f>
        <v>0</v>
      </c>
    </row>
    <row r="11" spans="1:12" ht="90.75" customHeight="1" x14ac:dyDescent="0.25">
      <c r="A11" s="29" t="s">
        <v>95</v>
      </c>
      <c r="B11" s="33" t="s">
        <v>125</v>
      </c>
      <c r="C11" s="32" t="s">
        <v>97</v>
      </c>
      <c r="D11" s="16" t="s">
        <v>13</v>
      </c>
      <c r="E11" s="16" t="s">
        <v>34</v>
      </c>
      <c r="F11" s="25" t="s">
        <v>96</v>
      </c>
      <c r="G11" s="16" t="s">
        <v>25</v>
      </c>
      <c r="H11" s="25" t="s">
        <v>15</v>
      </c>
      <c r="I11" s="39">
        <f>SUM(J11:L11)</f>
        <v>0</v>
      </c>
      <c r="J11" s="39">
        <f>J12+J13</f>
        <v>0</v>
      </c>
      <c r="K11" s="39">
        <f>K12+K13</f>
        <v>0</v>
      </c>
      <c r="L11" s="39">
        <f>L12+L13</f>
        <v>0</v>
      </c>
    </row>
    <row r="12" spans="1:12" ht="40.5" customHeight="1" x14ac:dyDescent="0.25">
      <c r="A12" s="24" t="s">
        <v>119</v>
      </c>
      <c r="B12" s="22" t="s">
        <v>93</v>
      </c>
      <c r="C12" s="22"/>
      <c r="D12" s="12" t="s">
        <v>13</v>
      </c>
      <c r="E12" s="12" t="s">
        <v>34</v>
      </c>
      <c r="F12" s="12" t="s">
        <v>94</v>
      </c>
      <c r="G12" s="21" t="s">
        <v>45</v>
      </c>
      <c r="H12" s="20" t="s">
        <v>60</v>
      </c>
      <c r="I12" s="40">
        <f>SUM(J12:L12)</f>
        <v>0</v>
      </c>
      <c r="J12" s="41"/>
      <c r="K12" s="41"/>
      <c r="L12" s="41"/>
    </row>
    <row r="13" spans="1:12" ht="40.5" customHeight="1" x14ac:dyDescent="0.25">
      <c r="A13" s="24" t="s">
        <v>120</v>
      </c>
      <c r="B13" s="22" t="s">
        <v>93</v>
      </c>
      <c r="C13" s="22"/>
      <c r="D13" s="12" t="s">
        <v>13</v>
      </c>
      <c r="E13" s="12" t="s">
        <v>34</v>
      </c>
      <c r="F13" s="12" t="s">
        <v>92</v>
      </c>
      <c r="G13" s="21" t="s">
        <v>45</v>
      </c>
      <c r="H13" s="20" t="s">
        <v>10</v>
      </c>
      <c r="I13" s="40">
        <f>SUM(J13:L13)</f>
        <v>0</v>
      </c>
      <c r="J13" s="41"/>
      <c r="K13" s="41"/>
      <c r="L13" s="41"/>
    </row>
    <row r="14" spans="1:12" ht="16.5" customHeight="1" x14ac:dyDescent="0.25">
      <c r="A14" s="29" t="s">
        <v>121</v>
      </c>
      <c r="B14" s="28" t="s">
        <v>91</v>
      </c>
      <c r="C14" s="31"/>
      <c r="D14" s="25">
        <v>703</v>
      </c>
      <c r="E14" s="16" t="s">
        <v>29</v>
      </c>
      <c r="F14" s="25" t="s">
        <v>90</v>
      </c>
      <c r="G14" s="16" t="s">
        <v>25</v>
      </c>
      <c r="H14" s="25" t="s">
        <v>15</v>
      </c>
      <c r="I14" s="39">
        <f>I15+I19</f>
        <v>151092.09999999998</v>
      </c>
      <c r="J14" s="39">
        <f>J15+J19</f>
        <v>50026.7</v>
      </c>
      <c r="K14" s="39">
        <f t="shared" ref="K14:L14" si="0">K15+K19</f>
        <v>50422.7</v>
      </c>
      <c r="L14" s="39">
        <f t="shared" si="0"/>
        <v>50642.7</v>
      </c>
    </row>
    <row r="15" spans="1:12" ht="30" customHeight="1" x14ac:dyDescent="0.25">
      <c r="A15" s="29" t="s">
        <v>122</v>
      </c>
      <c r="B15" s="28" t="s">
        <v>88</v>
      </c>
      <c r="C15" s="28" t="s">
        <v>77</v>
      </c>
      <c r="D15" s="16" t="s">
        <v>13</v>
      </c>
      <c r="E15" s="16" t="s">
        <v>54</v>
      </c>
      <c r="F15" s="16" t="s">
        <v>87</v>
      </c>
      <c r="G15" s="26" t="s">
        <v>25</v>
      </c>
      <c r="H15" s="25" t="s">
        <v>15</v>
      </c>
      <c r="I15" s="39">
        <f>I16+I17</f>
        <v>120576.59999999999</v>
      </c>
      <c r="J15" s="39">
        <f>J16+J17</f>
        <v>40192.199999999997</v>
      </c>
      <c r="K15" s="39">
        <f>K16+K17</f>
        <v>40192.199999999997</v>
      </c>
      <c r="L15" s="39">
        <f>L16+L17</f>
        <v>40192.199999999997</v>
      </c>
    </row>
    <row r="16" spans="1:12" ht="29.25" customHeight="1" x14ac:dyDescent="0.25">
      <c r="A16" s="24" t="s">
        <v>123</v>
      </c>
      <c r="B16" s="23" t="s">
        <v>85</v>
      </c>
      <c r="C16" s="23" t="s">
        <v>84</v>
      </c>
      <c r="D16" s="12" t="s">
        <v>13</v>
      </c>
      <c r="E16" s="12" t="s">
        <v>83</v>
      </c>
      <c r="F16" s="12" t="s">
        <v>82</v>
      </c>
      <c r="G16" s="21" t="s">
        <v>46</v>
      </c>
      <c r="H16" s="20" t="s">
        <v>10</v>
      </c>
      <c r="I16" s="40">
        <f>SUM(J16:L16)</f>
        <v>5317.7999999999993</v>
      </c>
      <c r="J16" s="40">
        <v>1772.6</v>
      </c>
      <c r="K16" s="40">
        <v>1772.6</v>
      </c>
      <c r="L16" s="40">
        <v>1772.6</v>
      </c>
    </row>
    <row r="17" spans="1:12" ht="36.75" customHeight="1" x14ac:dyDescent="0.25">
      <c r="A17" s="24" t="s">
        <v>124</v>
      </c>
      <c r="B17" s="23" t="s">
        <v>80</v>
      </c>
      <c r="C17" s="23" t="s">
        <v>42</v>
      </c>
      <c r="D17" s="12" t="s">
        <v>13</v>
      </c>
      <c r="E17" s="12" t="s">
        <v>62</v>
      </c>
      <c r="F17" s="12" t="s">
        <v>79</v>
      </c>
      <c r="G17" s="21" t="s">
        <v>46</v>
      </c>
      <c r="H17" s="20" t="s">
        <v>10</v>
      </c>
      <c r="I17" s="40">
        <f>SUM(J17:L17)</f>
        <v>115258.79999999999</v>
      </c>
      <c r="J17" s="40">
        <v>38419.599999999999</v>
      </c>
      <c r="K17" s="40">
        <v>38419.599999999999</v>
      </c>
      <c r="L17" s="40">
        <v>38419.599999999999</v>
      </c>
    </row>
    <row r="18" spans="1:12" ht="55.5" customHeight="1" x14ac:dyDescent="0.25">
      <c r="A18" s="62" t="s">
        <v>114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ht="83.25" customHeight="1" x14ac:dyDescent="0.25">
      <c r="A19" s="29" t="s">
        <v>127</v>
      </c>
      <c r="B19" s="28" t="s">
        <v>78</v>
      </c>
      <c r="C19" s="28" t="s">
        <v>77</v>
      </c>
      <c r="D19" s="16" t="s">
        <v>13</v>
      </c>
      <c r="E19" s="16" t="s">
        <v>29</v>
      </c>
      <c r="F19" s="16" t="s">
        <v>76</v>
      </c>
      <c r="G19" s="26" t="s">
        <v>25</v>
      </c>
      <c r="H19" s="25" t="s">
        <v>15</v>
      </c>
      <c r="I19" s="39">
        <f>SUM(I20:I24)</f>
        <v>30515.5</v>
      </c>
      <c r="J19" s="39">
        <f>SUM(J20:J24)</f>
        <v>9834.5</v>
      </c>
      <c r="K19" s="39">
        <f>SUM(K20:K24)</f>
        <v>10230.5</v>
      </c>
      <c r="L19" s="39">
        <f>SUM(L20:L24)</f>
        <v>10450.5</v>
      </c>
    </row>
    <row r="20" spans="1:12" ht="76.5" customHeight="1" x14ac:dyDescent="0.25">
      <c r="A20" s="24" t="s">
        <v>128</v>
      </c>
      <c r="B20" s="23" t="s">
        <v>75</v>
      </c>
      <c r="C20" s="23" t="s">
        <v>74</v>
      </c>
      <c r="D20" s="12" t="s">
        <v>13</v>
      </c>
      <c r="E20" s="12" t="s">
        <v>73</v>
      </c>
      <c r="F20" s="12" t="s">
        <v>72</v>
      </c>
      <c r="G20" s="21" t="s">
        <v>25</v>
      </c>
      <c r="H20" s="20" t="s">
        <v>71</v>
      </c>
      <c r="I20" s="40">
        <f>SUM(J20:L20)</f>
        <v>6.6000000000000005</v>
      </c>
      <c r="J20" s="40">
        <v>2.2000000000000002</v>
      </c>
      <c r="K20" s="40">
        <v>2.2000000000000002</v>
      </c>
      <c r="L20" s="40">
        <v>2.2000000000000002</v>
      </c>
    </row>
    <row r="21" spans="1:12" ht="49.5" customHeight="1" x14ac:dyDescent="0.25">
      <c r="A21" s="24" t="s">
        <v>129</v>
      </c>
      <c r="B21" s="23" t="s">
        <v>149</v>
      </c>
      <c r="C21" s="22" t="s">
        <v>69</v>
      </c>
      <c r="D21" s="12" t="s">
        <v>13</v>
      </c>
      <c r="E21" s="12" t="s">
        <v>68</v>
      </c>
      <c r="F21" s="12" t="s">
        <v>67</v>
      </c>
      <c r="G21" s="21" t="s">
        <v>25</v>
      </c>
      <c r="H21" s="20" t="s">
        <v>71</v>
      </c>
      <c r="I21" s="40">
        <f>SUM(J21:L21)</f>
        <v>21835</v>
      </c>
      <c r="J21" s="40">
        <v>6941</v>
      </c>
      <c r="K21" s="40">
        <v>7337</v>
      </c>
      <c r="L21" s="40">
        <v>7557</v>
      </c>
    </row>
    <row r="22" spans="1:12" ht="50.25" hidden="1" customHeight="1" x14ac:dyDescent="0.25">
      <c r="A22" s="24"/>
      <c r="B22" s="23" t="s">
        <v>70</v>
      </c>
      <c r="C22" s="22" t="s">
        <v>69</v>
      </c>
      <c r="D22" s="12" t="s">
        <v>13</v>
      </c>
      <c r="E22" s="12" t="s">
        <v>68</v>
      </c>
      <c r="F22" s="12" t="s">
        <v>67</v>
      </c>
      <c r="G22" s="21" t="s">
        <v>46</v>
      </c>
      <c r="H22" s="20" t="s">
        <v>60</v>
      </c>
      <c r="I22" s="40">
        <f>SUM(J22:L22)</f>
        <v>0</v>
      </c>
      <c r="J22" s="40"/>
      <c r="K22" s="40"/>
      <c r="L22" s="40"/>
    </row>
    <row r="23" spans="1:12" ht="65.25" customHeight="1" x14ac:dyDescent="0.25">
      <c r="A23" s="24" t="s">
        <v>130</v>
      </c>
      <c r="B23" s="23" t="s">
        <v>66</v>
      </c>
      <c r="C23" s="22" t="s">
        <v>65</v>
      </c>
      <c r="D23" s="12" t="s">
        <v>13</v>
      </c>
      <c r="E23" s="12" t="s">
        <v>62</v>
      </c>
      <c r="F23" s="12" t="s">
        <v>64</v>
      </c>
      <c r="G23" s="21" t="s">
        <v>25</v>
      </c>
      <c r="H23" s="20" t="s">
        <v>60</v>
      </c>
      <c r="I23" s="40">
        <f>SUM(J23:L23)</f>
        <v>4951.2000000000007</v>
      </c>
      <c r="J23" s="40">
        <v>1650.4</v>
      </c>
      <c r="K23" s="40">
        <v>1650.4</v>
      </c>
      <c r="L23" s="40">
        <v>1650.4</v>
      </c>
    </row>
    <row r="24" spans="1:12" ht="70.5" customHeight="1" x14ac:dyDescent="0.25">
      <c r="A24" s="24" t="s">
        <v>131</v>
      </c>
      <c r="B24" s="23" t="s">
        <v>150</v>
      </c>
      <c r="C24" s="22" t="s">
        <v>63</v>
      </c>
      <c r="D24" s="12" t="s">
        <v>13</v>
      </c>
      <c r="E24" s="12" t="s">
        <v>62</v>
      </c>
      <c r="F24" s="12" t="s">
        <v>61</v>
      </c>
      <c r="G24" s="21" t="s">
        <v>25</v>
      </c>
      <c r="H24" s="20" t="s">
        <v>60</v>
      </c>
      <c r="I24" s="40">
        <f>SUM(J24:L24)</f>
        <v>3722.7000000000003</v>
      </c>
      <c r="J24" s="40">
        <v>1240.9000000000001</v>
      </c>
      <c r="K24" s="40">
        <v>1240.9000000000001</v>
      </c>
      <c r="L24" s="40">
        <v>1240.9000000000001</v>
      </c>
    </row>
    <row r="25" spans="1:12" ht="30.75" customHeight="1" x14ac:dyDescent="0.25">
      <c r="A25" s="63" t="s">
        <v>116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 x14ac:dyDescent="0.25">
      <c r="A26" s="63" t="s">
        <v>115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 ht="27.75" customHeight="1" x14ac:dyDescent="0.25">
      <c r="A27" s="63" t="s">
        <v>148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ht="16.5" customHeight="1" x14ac:dyDescent="0.25">
      <c r="A28" s="29" t="s">
        <v>89</v>
      </c>
      <c r="B28" s="28" t="s">
        <v>91</v>
      </c>
      <c r="C28" s="38"/>
      <c r="D28" s="25">
        <v>703</v>
      </c>
      <c r="E28" s="16" t="s">
        <v>29</v>
      </c>
      <c r="F28" s="25" t="s">
        <v>90</v>
      </c>
      <c r="G28" s="16" t="s">
        <v>25</v>
      </c>
      <c r="H28" s="25" t="s">
        <v>15</v>
      </c>
      <c r="I28" s="42">
        <f>I29+I33+I35+I44</f>
        <v>169073.39999999997</v>
      </c>
      <c r="J28" s="42">
        <f>J29+J33+J35+J44</f>
        <v>56357.799999999996</v>
      </c>
      <c r="K28" s="42">
        <f t="shared" ref="K28:L28" si="1">K29+K33+K35+K44</f>
        <v>56357.799999999996</v>
      </c>
      <c r="L28" s="42">
        <f t="shared" si="1"/>
        <v>56357.799999999996</v>
      </c>
    </row>
    <row r="29" spans="1:12" ht="51" customHeight="1" x14ac:dyDescent="0.25">
      <c r="A29" s="29" t="s">
        <v>86</v>
      </c>
      <c r="B29" s="28" t="s">
        <v>59</v>
      </c>
      <c r="C29" s="27"/>
      <c r="D29" s="16" t="s">
        <v>13</v>
      </c>
      <c r="E29" s="16" t="s">
        <v>54</v>
      </c>
      <c r="F29" s="16" t="s">
        <v>58</v>
      </c>
      <c r="G29" s="26" t="s">
        <v>25</v>
      </c>
      <c r="H29" s="25" t="s">
        <v>15</v>
      </c>
      <c r="I29" s="42">
        <f>I30</f>
        <v>19563.299999999996</v>
      </c>
      <c r="J29" s="42">
        <f t="shared" ref="J29:L29" si="2">J30</f>
        <v>6521.0999999999995</v>
      </c>
      <c r="K29" s="42">
        <f t="shared" si="2"/>
        <v>6521.0999999999995</v>
      </c>
      <c r="L29" s="42">
        <f t="shared" si="2"/>
        <v>6521.0999999999995</v>
      </c>
    </row>
    <row r="30" spans="1:12" ht="27.75" customHeight="1" x14ac:dyDescent="0.25">
      <c r="A30" s="76" t="s">
        <v>133</v>
      </c>
      <c r="B30" s="73" t="s">
        <v>57</v>
      </c>
      <c r="C30" s="66" t="s">
        <v>138</v>
      </c>
      <c r="D30" s="12" t="s">
        <v>13</v>
      </c>
      <c r="E30" s="12" t="s">
        <v>38</v>
      </c>
      <c r="F30" s="12" t="s">
        <v>56</v>
      </c>
      <c r="G30" s="21" t="s">
        <v>25</v>
      </c>
      <c r="H30" s="20" t="s">
        <v>15</v>
      </c>
      <c r="I30" s="43">
        <f>I32+I31</f>
        <v>19563.299999999996</v>
      </c>
      <c r="J30" s="43">
        <f>J32+J31</f>
        <v>6521.0999999999995</v>
      </c>
      <c r="K30" s="43">
        <f>K32+K31</f>
        <v>6521.0999999999995</v>
      </c>
      <c r="L30" s="43">
        <f>L32+L31</f>
        <v>6521.0999999999995</v>
      </c>
    </row>
    <row r="31" spans="1:12" ht="20.25" customHeight="1" x14ac:dyDescent="0.25">
      <c r="A31" s="77"/>
      <c r="B31" s="74"/>
      <c r="C31" s="67"/>
      <c r="D31" s="12" t="s">
        <v>13</v>
      </c>
      <c r="E31" s="12" t="s">
        <v>38</v>
      </c>
      <c r="F31" s="12" t="s">
        <v>56</v>
      </c>
      <c r="G31" s="21" t="s">
        <v>46</v>
      </c>
      <c r="H31" s="20" t="s">
        <v>10</v>
      </c>
      <c r="I31" s="43">
        <f>SUM(J31:L31)</f>
        <v>17831.699999999997</v>
      </c>
      <c r="J31" s="43">
        <f>4565.2+1378.7</f>
        <v>5943.9</v>
      </c>
      <c r="K31" s="43">
        <f t="shared" ref="K31:L31" si="3">4565.2+1378.7</f>
        <v>5943.9</v>
      </c>
      <c r="L31" s="43">
        <f t="shared" si="3"/>
        <v>5943.9</v>
      </c>
    </row>
    <row r="32" spans="1:12" ht="20.25" customHeight="1" x14ac:dyDescent="0.25">
      <c r="A32" s="78"/>
      <c r="B32" s="75"/>
      <c r="C32" s="68"/>
      <c r="D32" s="12" t="s">
        <v>13</v>
      </c>
      <c r="E32" s="12" t="s">
        <v>38</v>
      </c>
      <c r="F32" s="12" t="s">
        <v>56</v>
      </c>
      <c r="G32" s="21" t="s">
        <v>45</v>
      </c>
      <c r="H32" s="20" t="s">
        <v>10</v>
      </c>
      <c r="I32" s="43">
        <f>SUM(J32:L32)</f>
        <v>1731.6000000000001</v>
      </c>
      <c r="J32" s="43">
        <v>577.20000000000005</v>
      </c>
      <c r="K32" s="43">
        <v>577.20000000000005</v>
      </c>
      <c r="L32" s="43">
        <v>577.20000000000005</v>
      </c>
    </row>
    <row r="33" spans="1:12" ht="52.5" customHeight="1" x14ac:dyDescent="0.25">
      <c r="A33" s="29" t="s">
        <v>81</v>
      </c>
      <c r="B33" s="28" t="s">
        <v>55</v>
      </c>
      <c r="C33" s="27"/>
      <c r="D33" s="16" t="s">
        <v>13</v>
      </c>
      <c r="E33" s="16" t="s">
        <v>54</v>
      </c>
      <c r="F33" s="16" t="s">
        <v>53</v>
      </c>
      <c r="G33" s="26" t="s">
        <v>25</v>
      </c>
      <c r="H33" s="25" t="s">
        <v>15</v>
      </c>
      <c r="I33" s="42">
        <f>SUM(J33:L33)</f>
        <v>1653</v>
      </c>
      <c r="J33" s="42">
        <f>J34</f>
        <v>551</v>
      </c>
      <c r="K33" s="42">
        <f>K34</f>
        <v>551</v>
      </c>
      <c r="L33" s="42">
        <f>L34</f>
        <v>551</v>
      </c>
    </row>
    <row r="34" spans="1:12" ht="87.75" customHeight="1" x14ac:dyDescent="0.25">
      <c r="A34" s="24" t="s">
        <v>134</v>
      </c>
      <c r="B34" s="23" t="s">
        <v>52</v>
      </c>
      <c r="C34" s="22" t="s">
        <v>139</v>
      </c>
      <c r="D34" s="12" t="s">
        <v>13</v>
      </c>
      <c r="E34" s="12" t="s">
        <v>38</v>
      </c>
      <c r="F34" s="12" t="s">
        <v>51</v>
      </c>
      <c r="G34" s="21" t="s">
        <v>45</v>
      </c>
      <c r="H34" s="20" t="s">
        <v>10</v>
      </c>
      <c r="I34" s="43">
        <f>SUM(J34:L34)</f>
        <v>1653</v>
      </c>
      <c r="J34" s="43">
        <v>551</v>
      </c>
      <c r="K34" s="43">
        <v>551</v>
      </c>
      <c r="L34" s="43">
        <v>551</v>
      </c>
    </row>
    <row r="35" spans="1:12" ht="38.25" customHeight="1" x14ac:dyDescent="0.25">
      <c r="A35" s="29" t="s">
        <v>135</v>
      </c>
      <c r="B35" s="28" t="s">
        <v>50</v>
      </c>
      <c r="C35" s="27"/>
      <c r="D35" s="16" t="s">
        <v>13</v>
      </c>
      <c r="E35" s="16" t="s">
        <v>29</v>
      </c>
      <c r="F35" s="16" t="s">
        <v>49</v>
      </c>
      <c r="G35" s="26" t="s">
        <v>25</v>
      </c>
      <c r="H35" s="25" t="s">
        <v>15</v>
      </c>
      <c r="I35" s="42">
        <f>SUM(J35:L35)</f>
        <v>146387.09999999998</v>
      </c>
      <c r="J35" s="42">
        <f>J36+J40+J41+J42+J43</f>
        <v>48795.7</v>
      </c>
      <c r="K35" s="42">
        <f>K36+K40+K41+K42+K43</f>
        <v>48795.7</v>
      </c>
      <c r="L35" s="42">
        <f>L36+L40+L41+L42+L43</f>
        <v>48795.7</v>
      </c>
    </row>
    <row r="36" spans="1:12" ht="36.75" customHeight="1" x14ac:dyDescent="0.25">
      <c r="A36" s="76" t="s">
        <v>136</v>
      </c>
      <c r="B36" s="73" t="s">
        <v>48</v>
      </c>
      <c r="C36" s="66" t="s">
        <v>47</v>
      </c>
      <c r="D36" s="12" t="s">
        <v>13</v>
      </c>
      <c r="E36" s="12" t="s">
        <v>38</v>
      </c>
      <c r="F36" s="12" t="s">
        <v>44</v>
      </c>
      <c r="G36" s="21" t="s">
        <v>25</v>
      </c>
      <c r="H36" s="20" t="s">
        <v>15</v>
      </c>
      <c r="I36" s="43">
        <f>SUM(I37:I39)</f>
        <v>130829.4</v>
      </c>
      <c r="J36" s="43">
        <f>SUM(J37:J39)</f>
        <v>43609.799999999996</v>
      </c>
      <c r="K36" s="43">
        <f>SUM(K37:K39)</f>
        <v>43609.799999999996</v>
      </c>
      <c r="L36" s="43">
        <f>SUM(L37:L39)</f>
        <v>43609.799999999996</v>
      </c>
    </row>
    <row r="37" spans="1:12" ht="20.25" customHeight="1" x14ac:dyDescent="0.25">
      <c r="A37" s="77"/>
      <c r="B37" s="74"/>
      <c r="C37" s="67"/>
      <c r="D37" s="12" t="s">
        <v>13</v>
      </c>
      <c r="E37" s="12" t="s">
        <v>38</v>
      </c>
      <c r="F37" s="12" t="s">
        <v>44</v>
      </c>
      <c r="G37" s="21" t="s">
        <v>46</v>
      </c>
      <c r="H37" s="20" t="s">
        <v>10</v>
      </c>
      <c r="I37" s="43">
        <f t="shared" ref="I37:I44" si="4">SUM(J37:L37)</f>
        <v>121894.79999999999</v>
      </c>
      <c r="J37" s="43">
        <f>31207+9424.6</f>
        <v>40631.599999999999</v>
      </c>
      <c r="K37" s="43">
        <f t="shared" ref="K37:L37" si="5">31207+9424.6</f>
        <v>40631.599999999999</v>
      </c>
      <c r="L37" s="43">
        <f t="shared" si="5"/>
        <v>40631.599999999999</v>
      </c>
    </row>
    <row r="38" spans="1:12" ht="20.25" customHeight="1" x14ac:dyDescent="0.25">
      <c r="A38" s="77"/>
      <c r="B38" s="74"/>
      <c r="C38" s="67"/>
      <c r="D38" s="12" t="s">
        <v>13</v>
      </c>
      <c r="E38" s="12" t="s">
        <v>38</v>
      </c>
      <c r="F38" s="12" t="s">
        <v>44</v>
      </c>
      <c r="G38" s="21" t="s">
        <v>45</v>
      </c>
      <c r="H38" s="20" t="s">
        <v>10</v>
      </c>
      <c r="I38" s="43">
        <f t="shared" si="4"/>
        <v>8934.5999999999985</v>
      </c>
      <c r="J38" s="43">
        <f>1786.7+1191.5</f>
        <v>2978.2</v>
      </c>
      <c r="K38" s="43">
        <f t="shared" ref="K38:L38" si="6">1786.7+1191.5</f>
        <v>2978.2</v>
      </c>
      <c r="L38" s="43">
        <f t="shared" si="6"/>
        <v>2978.2</v>
      </c>
    </row>
    <row r="39" spans="1:12" ht="20.25" customHeight="1" x14ac:dyDescent="0.25">
      <c r="A39" s="78"/>
      <c r="B39" s="75"/>
      <c r="C39" s="68"/>
      <c r="D39" s="12" t="s">
        <v>13</v>
      </c>
      <c r="E39" s="12" t="s">
        <v>38</v>
      </c>
      <c r="F39" s="12" t="s">
        <v>44</v>
      </c>
      <c r="G39" s="21" t="s">
        <v>40</v>
      </c>
      <c r="H39" s="20" t="s">
        <v>10</v>
      </c>
      <c r="I39" s="43">
        <f t="shared" si="4"/>
        <v>0</v>
      </c>
      <c r="J39" s="43"/>
      <c r="K39" s="43"/>
      <c r="L39" s="43"/>
    </row>
    <row r="40" spans="1:12" ht="103.5" hidden="1" customHeight="1" x14ac:dyDescent="0.25">
      <c r="A40" s="24"/>
      <c r="B40" s="23" t="s">
        <v>43</v>
      </c>
      <c r="C40" s="30" t="s">
        <v>42</v>
      </c>
      <c r="D40" s="12" t="s">
        <v>13</v>
      </c>
      <c r="E40" s="12" t="s">
        <v>38</v>
      </c>
      <c r="F40" s="12" t="s">
        <v>41</v>
      </c>
      <c r="G40" s="21" t="s">
        <v>40</v>
      </c>
      <c r="H40" s="20" t="s">
        <v>10</v>
      </c>
      <c r="I40" s="43">
        <f t="shared" si="4"/>
        <v>0</v>
      </c>
      <c r="J40" s="43"/>
      <c r="K40" s="43"/>
      <c r="L40" s="43"/>
    </row>
    <row r="41" spans="1:12" ht="82.5" customHeight="1" x14ac:dyDescent="0.25">
      <c r="A41" s="24" t="s">
        <v>137</v>
      </c>
      <c r="B41" s="23" t="s">
        <v>126</v>
      </c>
      <c r="C41" s="30" t="s">
        <v>39</v>
      </c>
      <c r="D41" s="12" t="s">
        <v>13</v>
      </c>
      <c r="E41" s="12" t="s">
        <v>38</v>
      </c>
      <c r="F41" s="12" t="s">
        <v>37</v>
      </c>
      <c r="G41" s="21" t="s">
        <v>20</v>
      </c>
      <c r="H41" s="20" t="s">
        <v>10</v>
      </c>
      <c r="I41" s="43">
        <f t="shared" si="4"/>
        <v>1497</v>
      </c>
      <c r="J41" s="43">
        <v>499</v>
      </c>
      <c r="K41" s="43">
        <v>499</v>
      </c>
      <c r="L41" s="43">
        <v>499</v>
      </c>
    </row>
    <row r="42" spans="1:12" ht="49.5" customHeight="1" x14ac:dyDescent="0.25">
      <c r="A42" s="24" t="s">
        <v>140</v>
      </c>
      <c r="B42" s="23" t="s">
        <v>36</v>
      </c>
      <c r="C42" s="22" t="s">
        <v>35</v>
      </c>
      <c r="D42" s="12" t="s">
        <v>13</v>
      </c>
      <c r="E42" s="12" t="s">
        <v>34</v>
      </c>
      <c r="F42" s="12" t="s">
        <v>33</v>
      </c>
      <c r="G42" s="21" t="s">
        <v>32</v>
      </c>
      <c r="H42" s="20" t="s">
        <v>10</v>
      </c>
      <c r="I42" s="43">
        <f t="shared" si="4"/>
        <v>14060.699999999999</v>
      </c>
      <c r="J42" s="43">
        <v>4686.8999999999996</v>
      </c>
      <c r="K42" s="43">
        <v>4686.8999999999996</v>
      </c>
      <c r="L42" s="43">
        <v>4686.8999999999996</v>
      </c>
    </row>
    <row r="43" spans="1:12" ht="21.75" hidden="1" customHeight="1" x14ac:dyDescent="0.25">
      <c r="A43" s="24" t="s">
        <v>31</v>
      </c>
      <c r="B43" s="23" t="s">
        <v>30</v>
      </c>
      <c r="C43" s="22"/>
      <c r="D43" s="12" t="s">
        <v>13</v>
      </c>
      <c r="E43" s="12" t="s">
        <v>29</v>
      </c>
      <c r="F43" s="12" t="s">
        <v>28</v>
      </c>
      <c r="G43" s="21" t="s">
        <v>25</v>
      </c>
      <c r="H43" s="20" t="s">
        <v>10</v>
      </c>
      <c r="I43" s="43">
        <f t="shared" si="4"/>
        <v>0</v>
      </c>
      <c r="J43" s="43"/>
      <c r="K43" s="43"/>
      <c r="L43" s="43"/>
    </row>
    <row r="44" spans="1:12" ht="39" customHeight="1" x14ac:dyDescent="0.25">
      <c r="A44" s="29" t="s">
        <v>141</v>
      </c>
      <c r="B44" s="28" t="s">
        <v>27</v>
      </c>
      <c r="C44" s="27"/>
      <c r="D44" s="12" t="s">
        <v>13</v>
      </c>
      <c r="E44" s="16" t="s">
        <v>22</v>
      </c>
      <c r="F44" s="16" t="s">
        <v>26</v>
      </c>
      <c r="G44" s="26" t="s">
        <v>25</v>
      </c>
      <c r="H44" s="25" t="s">
        <v>15</v>
      </c>
      <c r="I44" s="42">
        <f t="shared" si="4"/>
        <v>1470</v>
      </c>
      <c r="J44" s="42">
        <f>J45</f>
        <v>490</v>
      </c>
      <c r="K44" s="42">
        <f>K45</f>
        <v>490</v>
      </c>
      <c r="L44" s="42">
        <f>L45</f>
        <v>490</v>
      </c>
    </row>
    <row r="45" spans="1:12" ht="55.5" customHeight="1" x14ac:dyDescent="0.25">
      <c r="A45" s="24" t="s">
        <v>142</v>
      </c>
      <c r="B45" s="23" t="s">
        <v>24</v>
      </c>
      <c r="C45" s="22" t="s">
        <v>23</v>
      </c>
      <c r="D45" s="12" t="s">
        <v>13</v>
      </c>
      <c r="E45" s="12" t="s">
        <v>22</v>
      </c>
      <c r="F45" s="12" t="s">
        <v>21</v>
      </c>
      <c r="G45" s="21" t="s">
        <v>20</v>
      </c>
      <c r="H45" s="20" t="s">
        <v>10</v>
      </c>
      <c r="I45" s="43">
        <v>1470</v>
      </c>
      <c r="J45" s="43">
        <v>490</v>
      </c>
      <c r="K45" s="43">
        <v>490</v>
      </c>
      <c r="L45" s="43">
        <v>490</v>
      </c>
    </row>
    <row r="46" spans="1:12" ht="20.25" customHeight="1" x14ac:dyDescent="0.25">
      <c r="A46" s="69" t="s">
        <v>117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1:12" ht="20.25" customHeight="1" x14ac:dyDescent="0.25">
      <c r="A47" s="69" t="s">
        <v>118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1"/>
    </row>
    <row r="48" spans="1:12" ht="20.25" customHeight="1" x14ac:dyDescent="0.25">
      <c r="A48" s="63" t="s">
        <v>147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</row>
    <row r="49" spans="1:12" ht="20.25" customHeight="1" x14ac:dyDescent="0.25">
      <c r="A49" s="19" t="s">
        <v>144</v>
      </c>
      <c r="B49" s="46" t="s">
        <v>91</v>
      </c>
      <c r="C49" s="47"/>
      <c r="D49" s="25">
        <v>703</v>
      </c>
      <c r="E49" s="48" t="s">
        <v>29</v>
      </c>
      <c r="F49" s="25" t="s">
        <v>90</v>
      </c>
      <c r="G49" s="48" t="s">
        <v>25</v>
      </c>
      <c r="H49" s="25" t="s">
        <v>15</v>
      </c>
      <c r="I49" s="44">
        <f>I50</f>
        <v>27382.199999999997</v>
      </c>
      <c r="J49" s="44">
        <f t="shared" ref="J49:L49" si="7">J50</f>
        <v>9127.4</v>
      </c>
      <c r="K49" s="44">
        <f t="shared" si="7"/>
        <v>9127.4</v>
      </c>
      <c r="L49" s="44">
        <f t="shared" si="7"/>
        <v>9127.4</v>
      </c>
    </row>
    <row r="50" spans="1:12" ht="51" customHeight="1" x14ac:dyDescent="0.25">
      <c r="A50" s="19" t="s">
        <v>132</v>
      </c>
      <c r="B50" s="18" t="s">
        <v>19</v>
      </c>
      <c r="C50" s="17"/>
      <c r="D50" s="16" t="s">
        <v>13</v>
      </c>
      <c r="E50" s="15" t="s">
        <v>16</v>
      </c>
      <c r="F50" s="14" t="s">
        <v>18</v>
      </c>
      <c r="G50" s="13" t="s">
        <v>25</v>
      </c>
      <c r="H50" s="25" t="s">
        <v>15</v>
      </c>
      <c r="I50" s="44">
        <f>SUM(J50:L50)</f>
        <v>27382.199999999997</v>
      </c>
      <c r="J50" s="42">
        <f>J51</f>
        <v>9127.4</v>
      </c>
      <c r="K50" s="42">
        <f>K51</f>
        <v>9127.4</v>
      </c>
      <c r="L50" s="42">
        <f>L51</f>
        <v>9127.4</v>
      </c>
    </row>
    <row r="51" spans="1:12" ht="53.25" customHeight="1" x14ac:dyDescent="0.25">
      <c r="A51" s="82" t="s">
        <v>143</v>
      </c>
      <c r="B51" s="79" t="s">
        <v>17</v>
      </c>
      <c r="C51" s="66" t="s">
        <v>145</v>
      </c>
      <c r="D51" s="12" t="s">
        <v>13</v>
      </c>
      <c r="E51" s="11" t="s">
        <v>16</v>
      </c>
      <c r="F51" s="10" t="s">
        <v>11</v>
      </c>
      <c r="G51" s="9" t="s">
        <v>32</v>
      </c>
      <c r="H51" s="37" t="s">
        <v>15</v>
      </c>
      <c r="I51" s="45">
        <f>SUM(J51:L51)</f>
        <v>27382.199999999997</v>
      </c>
      <c r="J51" s="43">
        <f>SUM(J52:J53)</f>
        <v>9127.4</v>
      </c>
      <c r="K51" s="43">
        <f>SUM(K52:K53)</f>
        <v>9127.4</v>
      </c>
      <c r="L51" s="43">
        <f>SUM(L52:L53)</f>
        <v>9127.4</v>
      </c>
    </row>
    <row r="52" spans="1:12" ht="17.25" customHeight="1" x14ac:dyDescent="0.25">
      <c r="A52" s="83"/>
      <c r="B52" s="80"/>
      <c r="C52" s="67"/>
      <c r="D52" s="12" t="s">
        <v>13</v>
      </c>
      <c r="E52" s="11" t="s">
        <v>14</v>
      </c>
      <c r="F52" s="10" t="s">
        <v>11</v>
      </c>
      <c r="G52" s="9" t="s">
        <v>32</v>
      </c>
      <c r="H52" s="37" t="s">
        <v>10</v>
      </c>
      <c r="I52" s="45">
        <f>SUM(J52:L52)</f>
        <v>14606.699999999999</v>
      </c>
      <c r="J52" s="43">
        <v>4868.8999999999996</v>
      </c>
      <c r="K52" s="43">
        <v>4868.8999999999996</v>
      </c>
      <c r="L52" s="43">
        <v>4868.8999999999996</v>
      </c>
    </row>
    <row r="53" spans="1:12" ht="17.25" customHeight="1" x14ac:dyDescent="0.25">
      <c r="A53" s="84"/>
      <c r="B53" s="81"/>
      <c r="C53" s="68"/>
      <c r="D53" s="12" t="s">
        <v>13</v>
      </c>
      <c r="E53" s="11" t="s">
        <v>12</v>
      </c>
      <c r="F53" s="10" t="s">
        <v>11</v>
      </c>
      <c r="G53" s="9" t="s">
        <v>32</v>
      </c>
      <c r="H53" s="37" t="s">
        <v>10</v>
      </c>
      <c r="I53" s="45">
        <f>SUM(J53:L53)</f>
        <v>12775.5</v>
      </c>
      <c r="J53" s="43">
        <v>4258.5</v>
      </c>
      <c r="K53" s="43">
        <v>4258.5</v>
      </c>
      <c r="L53" s="43">
        <v>4258.5</v>
      </c>
    </row>
    <row r="54" spans="1:12" ht="15.75" customHeight="1" x14ac:dyDescent="0.25">
      <c r="A54" s="8" t="s">
        <v>9</v>
      </c>
      <c r="B54" s="6"/>
      <c r="C54" s="6"/>
      <c r="D54" s="6"/>
      <c r="E54" s="6"/>
      <c r="F54" s="6"/>
      <c r="G54" s="6"/>
      <c r="H54" s="5"/>
      <c r="I54" s="4">
        <f>I10+I14+I28+I49</f>
        <v>347547.69999999995</v>
      </c>
      <c r="J54" s="4">
        <f>J10+J14+J28+J49</f>
        <v>115511.9</v>
      </c>
      <c r="K54" s="4">
        <f t="shared" ref="K54:L54" si="8">K10+K14+K28+K49</f>
        <v>115907.9</v>
      </c>
      <c r="L54" s="4">
        <f t="shared" si="8"/>
        <v>116127.9</v>
      </c>
    </row>
    <row r="55" spans="1:12" ht="15.75" customHeight="1" x14ac:dyDescent="0.25">
      <c r="A55" s="8" t="s">
        <v>8</v>
      </c>
      <c r="B55" s="7" t="s">
        <v>7</v>
      </c>
      <c r="C55" s="6"/>
      <c r="D55" s="6"/>
      <c r="E55" s="6"/>
      <c r="F55" s="6"/>
      <c r="G55" s="6"/>
      <c r="H55" s="5"/>
      <c r="I55" s="4">
        <f>I20+I21</f>
        <v>21841.599999999999</v>
      </c>
      <c r="J55" s="4">
        <f>J20+J21</f>
        <v>6943.2</v>
      </c>
      <c r="K55" s="4">
        <f>K20+K21</f>
        <v>7339.2</v>
      </c>
      <c r="L55" s="4">
        <f>L20+L21</f>
        <v>7559.2</v>
      </c>
    </row>
    <row r="56" spans="1:12" ht="15.75" customHeight="1" x14ac:dyDescent="0.25">
      <c r="A56" s="8" t="s">
        <v>6</v>
      </c>
      <c r="B56" s="7" t="s">
        <v>5</v>
      </c>
      <c r="C56" s="6"/>
      <c r="D56" s="6"/>
      <c r="E56" s="6"/>
      <c r="F56" s="6"/>
      <c r="G56" s="6"/>
      <c r="H56" s="5"/>
      <c r="I56" s="4">
        <f>I12+I22+I23+I24</f>
        <v>8673.9000000000015</v>
      </c>
      <c r="J56" s="4">
        <f>J12+J22+J23+J24</f>
        <v>2891.3</v>
      </c>
      <c r="K56" s="4">
        <f>K12+K22+K23+K24</f>
        <v>2891.3</v>
      </c>
      <c r="L56" s="4">
        <f>L12+L22+L23+L24</f>
        <v>2891.3</v>
      </c>
    </row>
    <row r="57" spans="1:12" ht="17.25" customHeight="1" x14ac:dyDescent="0.25">
      <c r="A57" s="8" t="s">
        <v>4</v>
      </c>
      <c r="B57" s="7" t="s">
        <v>1</v>
      </c>
      <c r="C57" s="6"/>
      <c r="D57" s="6"/>
      <c r="E57" s="6"/>
      <c r="F57" s="6"/>
      <c r="G57" s="6"/>
      <c r="H57" s="5"/>
      <c r="I57" s="4">
        <f>I53+I52+I45+I43+I42+I41+I40+I36+I34+I30+I17+I16+I13</f>
        <v>317032.19999999995</v>
      </c>
      <c r="J57" s="4">
        <f>J53+J52+J45+J43+J42+J41+J40+J36+J34+J30+J17+J16+J13</f>
        <v>105677.4</v>
      </c>
      <c r="K57" s="4">
        <f t="shared" ref="K57:L57" si="9">K53+K52+K45+K43+K42+K41+K40+K36+K34+K30+K17+K16+K13</f>
        <v>105677.4</v>
      </c>
      <c r="L57" s="4">
        <f t="shared" si="9"/>
        <v>105677.4</v>
      </c>
    </row>
    <row r="58" spans="1:12" ht="17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26.25" customHeight="1" x14ac:dyDescent="0.25">
      <c r="A59" s="1"/>
      <c r="B59" s="72" t="s">
        <v>2</v>
      </c>
      <c r="C59" s="72"/>
      <c r="D59" s="64"/>
      <c r="E59" s="64"/>
      <c r="F59" s="64"/>
      <c r="G59" s="64"/>
      <c r="H59" s="64"/>
      <c r="I59" s="65" t="s">
        <v>3</v>
      </c>
      <c r="J59" s="65"/>
      <c r="K59" s="65"/>
      <c r="L59" s="65"/>
    </row>
    <row r="60" spans="1:12" ht="15" customHeight="1" x14ac:dyDescent="0.25">
      <c r="A60" s="1"/>
      <c r="B60" s="3"/>
      <c r="C60" s="3"/>
      <c r="D60" s="3"/>
      <c r="E60" s="3"/>
      <c r="F60" s="3"/>
      <c r="H60" s="2"/>
      <c r="I60" s="2"/>
      <c r="J60" s="2"/>
      <c r="K60" s="2"/>
    </row>
    <row r="61" spans="1:12" ht="21" customHeight="1" x14ac:dyDescent="0.25">
      <c r="A61" s="3"/>
      <c r="B61" s="3"/>
      <c r="C61" s="3"/>
      <c r="D61" s="3"/>
      <c r="E61" s="3"/>
      <c r="F61" s="3"/>
      <c r="H61" s="2"/>
      <c r="I61" s="2"/>
      <c r="J61" s="2"/>
      <c r="K61" s="2"/>
    </row>
  </sheetData>
  <mergeCells count="35">
    <mergeCell ref="D59:H59"/>
    <mergeCell ref="I59:L59"/>
    <mergeCell ref="A26:L26"/>
    <mergeCell ref="C36:C39"/>
    <mergeCell ref="A48:L48"/>
    <mergeCell ref="A46:L46"/>
    <mergeCell ref="A47:L47"/>
    <mergeCell ref="B59:C59"/>
    <mergeCell ref="B36:B39"/>
    <mergeCell ref="A36:A39"/>
    <mergeCell ref="B30:B32"/>
    <mergeCell ref="A30:A32"/>
    <mergeCell ref="C30:C32"/>
    <mergeCell ref="B51:B53"/>
    <mergeCell ref="C51:C53"/>
    <mergeCell ref="A51:A53"/>
    <mergeCell ref="A7:L7"/>
    <mergeCell ref="A8:L8"/>
    <mergeCell ref="A18:L18"/>
    <mergeCell ref="A27:L27"/>
    <mergeCell ref="A25:L25"/>
    <mergeCell ref="A9:L9"/>
    <mergeCell ref="A1:L1"/>
    <mergeCell ref="A3:A5"/>
    <mergeCell ref="B3:B5"/>
    <mergeCell ref="C3:C5"/>
    <mergeCell ref="D3:G3"/>
    <mergeCell ref="H3:H5"/>
    <mergeCell ref="I3:L3"/>
    <mergeCell ref="D4:D5"/>
    <mergeCell ref="E4:E5"/>
    <mergeCell ref="F4:F5"/>
    <mergeCell ref="G4:G5"/>
    <mergeCell ref="I4:I5"/>
    <mergeCell ref="J4:L4"/>
  </mergeCells>
  <pageMargins left="0.56999999999999995" right="0.21" top="0.45" bottom="0.36" header="0.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Ценилова Елена Валерьевна</dc:creator>
  <cp:lastModifiedBy>Едачева Ольга Викторовна</cp:lastModifiedBy>
  <cp:lastPrinted>2023-03-16T13:08:54Z</cp:lastPrinted>
  <dcterms:created xsi:type="dcterms:W3CDTF">2022-05-23T11:09:17Z</dcterms:created>
  <dcterms:modified xsi:type="dcterms:W3CDTF">2023-03-16T13:09:32Z</dcterms:modified>
</cp:coreProperties>
</file>