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Номера" sheetId="1" r:id="rId1"/>
  </sheets>
  <definedNames/>
  <calcPr fullCalcOnLoad="1" refMode="R1C1"/>
</workbook>
</file>

<file path=xl/sharedStrings.xml><?xml version="1.0" encoding="utf-8"?>
<sst xmlns="http://schemas.openxmlformats.org/spreadsheetml/2006/main" count="569" uniqueCount="267">
  <si>
    <t>Срок исполнения</t>
  </si>
  <si>
    <t>Всего</t>
  </si>
  <si>
    <t>№ п/п</t>
  </si>
  <si>
    <t>Наименование мероприятий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</si>
  <si>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</si>
  <si>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</si>
  <si>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</si>
  <si>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</si>
  <si>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t>ЦСР</t>
  </si>
  <si>
    <t>ВР</t>
  </si>
  <si>
    <t>Бюджет округа Муром</t>
  </si>
  <si>
    <t>Наименование целевого индикатора</t>
  </si>
  <si>
    <t>Расходы</t>
  </si>
  <si>
    <t>Источник финансирования</t>
  </si>
  <si>
    <t>Цель Программы:</t>
  </si>
  <si>
    <t>0409</t>
  </si>
  <si>
    <t>1.1.</t>
  </si>
  <si>
    <t>1.2.</t>
  </si>
  <si>
    <t xml:space="preserve">Обеспечение комфортных условий проживания, повышение качества и условий жизни населения на территории округа Муром.
</t>
  </si>
  <si>
    <t>Задачи Подпрограммы:</t>
  </si>
  <si>
    <t>Создание условий для приведения коммунальной инфраструктуры округа Муром в соответствие со стандартами качества</t>
  </si>
  <si>
    <t>0502</t>
  </si>
  <si>
    <t>0412</t>
  </si>
  <si>
    <t>Областной бюджет</t>
  </si>
  <si>
    <t>000</t>
  </si>
  <si>
    <t>Всего:</t>
  </si>
  <si>
    <t>Обеспечение безопасности дорожного движения и создание комфортных условий проживания населения округа</t>
  </si>
  <si>
    <t xml:space="preserve">УЖКХ администрации округа Муром  </t>
  </si>
  <si>
    <t>0000</t>
  </si>
  <si>
    <t xml:space="preserve">Бюджет округа Муром  </t>
  </si>
  <si>
    <t>1.3.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</si>
  <si>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</si>
  <si>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1003</t>
  </si>
  <si>
    <t>Количество приобретенных  билетов школьниками,студентами воспользовавшихся услугами общественного транспорта,штук</t>
  </si>
  <si>
    <t>2.2.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</si>
  <si>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</si>
  <si>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Количество билетов по льготным категориям граждан   воспользовавшихся услугами общественного транспорта в том числе пенсионеры,штук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</si>
  <si>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</si>
  <si>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Основное мероприятие "Создание условий для реализации муниципальной программы"</t>
  </si>
  <si>
    <t>0505</t>
  </si>
  <si>
    <t>Х</t>
  </si>
  <si>
    <t>0503</t>
  </si>
  <si>
    <t>Благоустройство и текущее содержание  кладбищ и мемориалов</t>
  </si>
  <si>
    <t>Количество кладбищ и мемориалов,   подлежащих содержанию, ед.</t>
  </si>
  <si>
    <t>Основное мероприятие "Техническое обслуживание и энергоснабжение сетей уличного освещения округа "</t>
  </si>
  <si>
    <t>3.1.</t>
  </si>
  <si>
    <t>Организация освещения улиц</t>
  </si>
  <si>
    <t>Основное мероприятие "Обеспечение мер социальной поддержки многодетных семей"</t>
  </si>
  <si>
    <t>4.</t>
  </si>
  <si>
    <t>Расходы на обеспечение деятельности органов местного самоуправления</t>
  </si>
  <si>
    <t>Расходы на обеспечение деятельности муниципального казенного учреждения  "Муромстройзаказчик"</t>
  </si>
  <si>
    <t>Содержание и эксплуатация уличного освещения</t>
  </si>
  <si>
    <t>01 202 00000</t>
  </si>
  <si>
    <t>01 202 10350</t>
  </si>
  <si>
    <t>0150100000</t>
  </si>
  <si>
    <t>01501S0050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</si>
  <si>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Муром,транспортом общего пользования.</t>
  </si>
  <si>
    <t>Расходы на обеспечение деятельности  централизованных бухгалтерий</t>
  </si>
  <si>
    <t>Итого 1:</t>
  </si>
  <si>
    <t>Итого 2:</t>
  </si>
  <si>
    <t>Итого 3:</t>
  </si>
  <si>
    <t>Итого 5:</t>
  </si>
  <si>
    <t>Основное мероприятие "Разработка комплексных схем инженерного обеспечения округа Муром"</t>
  </si>
  <si>
    <t>Основное мероприятие "Совершенствование организации движения транспорта и пешеходов на территории округа"</t>
  </si>
  <si>
    <t>Основное мероприятие "Обеспечение мероприятий по благоустройству и озеленению территории округа"</t>
  </si>
  <si>
    <t>4.1.</t>
  </si>
  <si>
    <t>Приобретение льготных социальных билетов отдельным категориям граждан, штук</t>
  </si>
  <si>
    <t>P3Пр</t>
  </si>
  <si>
    <t>Обеспечение равной доступности услуг общественного транспорта на территории  для отдельных категорий граждан  в муниципальном сообщении</t>
  </si>
  <si>
    <t>Протяжнность сетей уличного освещения, подлежащих содержанию, км.</t>
  </si>
  <si>
    <t>ВСЕГО ПО ПРОГРАММЕ:</t>
  </si>
  <si>
    <t>Расходы на обеспечение деятельности (оказание услуг) учреждений в сфере дорожного хозяйства</t>
  </si>
  <si>
    <t>611</t>
  </si>
  <si>
    <t>Количество дорожных знаков, подлежащих техническому обслуживанию, ед./Количество установленных знаков, ед.</t>
  </si>
  <si>
    <t>УЖКХ администрации округа Муром, МБУ "Дорожное хозяйство"</t>
  </si>
  <si>
    <t>Обслуживание прочих объектов благоустройства</t>
  </si>
  <si>
    <t>Количество светофоров, подлежащих техническому обслуживанию, ед.</t>
  </si>
  <si>
    <t>Приобретение спец.оборудования для оказания помощи при дорожно-транспортных происшествиях</t>
  </si>
  <si>
    <t>Площадь текущего содержания и ремонта газонов, уборка тротуаров и дорожек в парках и скверах, тыс.м2</t>
  </si>
  <si>
    <t>Управление ЖКХ администрации округа Муром     МКУ "Муромстройзаказчик"</t>
  </si>
  <si>
    <t>01 101 00000</t>
  </si>
  <si>
    <t>01 1 01 00100</t>
  </si>
  <si>
    <t>01 101 ЦБ590</t>
  </si>
  <si>
    <t>01 102 00000</t>
  </si>
  <si>
    <t>01 102 ОБ590</t>
  </si>
  <si>
    <t>01 103 10450</t>
  </si>
  <si>
    <t>01 103 60070</t>
  </si>
  <si>
    <t>01 401 00000</t>
  </si>
  <si>
    <t>01 401 ОД590</t>
  </si>
  <si>
    <t>01 4 01 10400</t>
  </si>
  <si>
    <t>В том числе:   Местный дорожный фонд</t>
  </si>
  <si>
    <t xml:space="preserve"> В том числе :Местный дорожный фонд</t>
  </si>
  <si>
    <t>Мероприятия по обеспечению равной доступности услуг общественного транспорта для отдельных категорий граждан в муниципальном сообщении</t>
  </si>
  <si>
    <t>Итого 4:</t>
  </si>
  <si>
    <t>01 101 МС590</t>
  </si>
  <si>
    <t>01 102 10430</t>
  </si>
  <si>
    <t>01 1 02 10440</t>
  </si>
  <si>
    <t xml:space="preserve">Количество приобретенного оборудования для формирования навыков безопасного поведения на улично-дорожной  сети, ед. </t>
  </si>
  <si>
    <t>Основное мероприятие "Строительство, реконструкция и техническое перевооружение объектов водоснабжения и водоотведения"</t>
  </si>
  <si>
    <t>УЖКХ администрации округа Муром, МКУ "Управление по    делам ГО и ЧС"</t>
  </si>
  <si>
    <t>414</t>
  </si>
  <si>
    <t>Повышение качества и условий жизни семей, имеющих троих и более детей в возрасте до 18 лет, проживающих на территории округа Муром</t>
  </si>
  <si>
    <t>01 103 00000</t>
  </si>
  <si>
    <t>732</t>
  </si>
  <si>
    <t>0150170050</t>
  </si>
  <si>
    <t>Основное мероприятие "Энергосбережение и повышение энергетической эффективности в округе Муром"</t>
  </si>
  <si>
    <t>01 601 00000</t>
  </si>
  <si>
    <t>Итого 6:</t>
  </si>
  <si>
    <t>Количество установленных светодиодных светильников, ед.</t>
  </si>
  <si>
    <t>0</t>
  </si>
  <si>
    <t>01 601 S0130</t>
  </si>
  <si>
    <t>Замена устаревших светильникв на новые энергоэффективные, монтаж самонесущих изолированных проводов</t>
  </si>
  <si>
    <t>1.1.1.</t>
  </si>
  <si>
    <t xml:space="preserve">1. Повышение эффективности использования энергетических ресурсов;
2.Снижение финансовой нагрузки на бюджет округа Муром за счет сокращения платежей за электрическую энергию.
</t>
  </si>
  <si>
    <t>Создание условий для реализации мер социальной поддержки отдельных категорий граждан по проезду на общественном транспорте</t>
  </si>
  <si>
    <t>813</t>
  </si>
  <si>
    <t>01 601 70130</t>
  </si>
  <si>
    <t>Обласной бюджет</t>
  </si>
  <si>
    <t xml:space="preserve">Бюджетные инвестиции в объекты капитального строительства муниципальной собственности </t>
  </si>
  <si>
    <t>704</t>
  </si>
  <si>
    <t>Строительство (реконструкция) объектов муниципальной собственности округа Муром</t>
  </si>
  <si>
    <t>01 301 00000</t>
  </si>
  <si>
    <t>01 301 20040</t>
  </si>
  <si>
    <t>01 301 20050</t>
  </si>
  <si>
    <t>01 301 S0150</t>
  </si>
  <si>
    <t>01 301 70150</t>
  </si>
  <si>
    <t>Количество документов инженерного обеспечения, подлежащих разработке и актуализации,ед.</t>
  </si>
  <si>
    <t>Протяженность построенных сетей инженерно-транспортной инфраструктуры к земельным участкам, предоставленных многодетным семьям, км.</t>
  </si>
  <si>
    <t xml:space="preserve">Количество разработанной проектно-сметной документации на объекты благоустройства </t>
  </si>
  <si>
    <t>УЖКХ администрации округа Муром /МКУ "Муромстройзаказчик"</t>
  </si>
  <si>
    <t>Федеральный бюджет</t>
  </si>
  <si>
    <t>Расходы на обеспечение деятельности (оказание услуг) учреждений по благоустройству территории</t>
  </si>
  <si>
    <t>2.1.1.</t>
  </si>
  <si>
    <t>Итого 7:</t>
  </si>
  <si>
    <t>Повышение качества питьевой воды посредством модернизации систем водоснабжения с использованием перспективных технологий.</t>
  </si>
  <si>
    <t>01  701 00000</t>
  </si>
  <si>
    <t>Строительство и  реконструкция (модернизация) объектов питьевого водоснабжения</t>
  </si>
  <si>
    <t>УЖКХ администрации округа Муром     МКУ "Муромстройзаказчик"</t>
  </si>
  <si>
    <t>3.1.1.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</si>
  <si>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ул.Московская (от ул.Кооперативная до д.№107 по ул.Московская)</t>
  </si>
  <si>
    <t>3.1.2.</t>
  </si>
  <si>
    <t>3.1.3.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</si>
  <si>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ул.Владимирская (от д.№8А по ул.Владимирская до врезки в коллектор d=1000мм. по ул.Московская)</t>
  </si>
  <si>
    <t>Протяженность сетей водоотведения, подлежащих модернизации,км.</t>
  </si>
  <si>
    <t>01 701 40010</t>
  </si>
  <si>
    <t>Количество разработанной проектно-сметной документации на объекты водоснабжения, ед.</t>
  </si>
  <si>
    <t>Строительство объектов водоснабжения для обеспечения населения округа Муром качественной питьевой водой,ед.</t>
  </si>
  <si>
    <t>к постановлению администрации округа Муром</t>
  </si>
  <si>
    <t xml:space="preserve">Приложение </t>
  </si>
  <si>
    <t>2021-2023</t>
  </si>
  <si>
    <t>01 201 S1580</t>
  </si>
  <si>
    <t>3.1.4.</t>
  </si>
  <si>
    <t>01 201 71580</t>
  </si>
  <si>
    <t>1036</t>
  </si>
  <si>
    <t>247</t>
  </si>
  <si>
    <t>0310</t>
  </si>
  <si>
    <t>2</t>
  </si>
  <si>
    <t>Протяженность сетей водоотведения, подлежащих модернизации всего,км.</t>
  </si>
  <si>
    <t>2. Подпрограмма "Модернизация объектов коммунальной инфраструктуры  округа Муром на 2021– 2023 годы"</t>
  </si>
  <si>
    <t>Подпрограмма "Обеспечение безопасности дорожного движения и транспортного обслуживания населения на территории округа Муром на 2021-2023 годы"</t>
  </si>
  <si>
    <t>4.1.1.</t>
  </si>
  <si>
    <t>4.1.2.</t>
  </si>
  <si>
    <t>5. Подпрограмма "Обеспечение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округе Муром до 2023 года".</t>
  </si>
  <si>
    <t>5.1.</t>
  </si>
  <si>
    <t>5.1.1. 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</t>
  </si>
  <si>
    <t>6.1.</t>
  </si>
  <si>
    <t>6.1.1.</t>
  </si>
  <si>
    <t>7.1.</t>
  </si>
  <si>
    <t>7.1.1.</t>
  </si>
  <si>
    <t>7.1.1.1.</t>
  </si>
  <si>
    <t>7.2.</t>
  </si>
  <si>
    <t>7.2.1.</t>
  </si>
  <si>
    <t>7.2.1.1.</t>
  </si>
  <si>
    <t>7. Подпрограмма "Чистая вода на 2021– 2023 годы"</t>
  </si>
  <si>
    <t>6. Подпрограмма "Энергосбережение и повышение энергетической эффективности в  округе Муром на 2021– 2023 годы"</t>
  </si>
  <si>
    <t>2.2.1.</t>
  </si>
  <si>
    <t>2.1</t>
  </si>
  <si>
    <t>2.2.1.1.</t>
  </si>
  <si>
    <t>2.2.1.2</t>
  </si>
  <si>
    <t>2.2.1.3.</t>
  </si>
  <si>
    <t>Актуализация схем тепоснабжения,водоснабжения и водоотведения</t>
  </si>
  <si>
    <t>1.1.2.</t>
  </si>
  <si>
    <t>0113</t>
  </si>
  <si>
    <t>1.1.3.</t>
  </si>
  <si>
    <t>1.2.1.</t>
  </si>
  <si>
    <t>1.2.2.</t>
  </si>
  <si>
    <t>1.2.3.</t>
  </si>
  <si>
    <t>1.3.1.</t>
  </si>
  <si>
    <t>1.3.2.</t>
  </si>
  <si>
    <t>Повышение доли населения округа Муром, обеспеченного качественной питьевой водой из систем централизованного водоснабжения  до, %</t>
  </si>
  <si>
    <t>3. Подпрограмма "Обеспечение доступности услуг общественного  транспорта для граждан  округа Муром на 2021-2023 годы"</t>
  </si>
  <si>
    <t>3040/350</t>
  </si>
  <si>
    <t>3140/350</t>
  </si>
  <si>
    <t>3240/350</t>
  </si>
  <si>
    <t>УЖКХ администрации округа Муром;  Управление "Муниципальная инспекция администрации округа Муром"</t>
  </si>
  <si>
    <t>Осуществление дорожной деятельности в отношении дорог общего пользования местного значеня</t>
  </si>
  <si>
    <t>4.1.3.</t>
  </si>
  <si>
    <t>01 401 S2460</t>
  </si>
  <si>
    <t>Протяженность автомобильных дорог, подлежащих ремонту, км.</t>
  </si>
  <si>
    <t>01 401 72460</t>
  </si>
  <si>
    <t>в  том числе областной дорожный фонд</t>
  </si>
  <si>
    <t>в том числе меестный дорожный фонд</t>
  </si>
  <si>
    <t>В том числе:   Областной дорожный фонд</t>
  </si>
  <si>
    <t>В том числе:  Областной дорожный фонд</t>
  </si>
  <si>
    <t>100</t>
  </si>
  <si>
    <t>МКУ "Управление комплексного развития городской среды, аорхитектуры и дизайна"         МБУ "Благоустройство"</t>
  </si>
  <si>
    <t>Перечень основных мероприятий муниципальной программы "Жилищно-коммунальное хозяйство и благоустройство округа Муром на 2021-2023 годы"</t>
  </si>
  <si>
    <t>"Приложение  к муниципальной программе "Жилищно-коммунальное хозяйство и благоустройство округа Муром на 2021-2023 годы"</t>
  </si>
  <si>
    <t>Протяженность автомобильных дорог общего пользования местного значения,подлежа-щих содержанию,км.</t>
  </si>
  <si>
    <t>Основное мероприятие "Федеральный проект "Чистая вода" национального проекта "Жилье и городская среда""</t>
  </si>
  <si>
    <t>01  7F5 00000</t>
  </si>
  <si>
    <t>01  7F5 52430</t>
  </si>
  <si>
    <t>01 201 00000</t>
  </si>
  <si>
    <t>1***</t>
  </si>
  <si>
    <t>1****</t>
  </si>
  <si>
    <t>91****</t>
  </si>
  <si>
    <t xml:space="preserve">*,** Объемы финансирования носят прогнозный характер и подлежат ежегодному уточнению исходя из выделенных лимитов.", *** - Значение целевых индикаторов  по мероприятию 7.1. и *****-Значение целевых индикаторов  по мероприятию 7.2
</t>
  </si>
  <si>
    <t>2.2.1.4.</t>
  </si>
  <si>
    <t>Протяженность сетей водоотведения, подлежащих модернизации, км.</t>
  </si>
  <si>
    <t>200</t>
  </si>
  <si>
    <t>800</t>
  </si>
  <si>
    <t>853</t>
  </si>
  <si>
    <t xml:space="preserve"> </t>
  </si>
  <si>
    <t>Подпрограмма "Благоустройство территории округа Муром на 2021-2023 годы"</t>
  </si>
  <si>
    <t>33,605</t>
  </si>
  <si>
    <t>Строительство блочно-модульной котельной по адресу: г.Муром, ул.Лаврентьева 45 установленной мощностью 6,45 Гкал/час</t>
  </si>
  <si>
    <t>Бюджетные инвестиции в объекты капитального строительства и муниципальной собственности  (Модернизация (техническое перевооружение) участка канализационного коллектора (сети) по ул,Московская (перекресток ул.Московская-ул.Владимирское шоссе)</t>
  </si>
  <si>
    <t>1</t>
  </si>
  <si>
    <t>612</t>
  </si>
  <si>
    <t>Количество благоустроенных территорий, ед.</t>
  </si>
  <si>
    <t>Ликвидация несанкционированных свалок, тн.</t>
  </si>
  <si>
    <t xml:space="preserve">Бюджетные инвестиции в объекты капитального строительства и муниципальной собственности (Модернизация (техническое перевооружение) участка канализационного коллектора (сети) по ул.Первомайская </t>
  </si>
  <si>
    <t>Областной бюджет*</t>
  </si>
  <si>
    <t>Федеральный бюджет**</t>
  </si>
  <si>
    <t>6.1.2.</t>
  </si>
  <si>
    <t>01 601 40060</t>
  </si>
  <si>
    <t>Количество построенных котельных,ед.</t>
  </si>
  <si>
    <t>Количество пешеходных мостов,ед.</t>
  </si>
  <si>
    <t>Первый заместитель Главы округа Муром по ЖКХ, начальник Управления ЖКХ</t>
  </si>
  <si>
    <t>И.К.Федурин</t>
  </si>
  <si>
    <t>1.2.4.</t>
  </si>
  <si>
    <t>МБУ "Благоустройство"</t>
  </si>
  <si>
    <t>01 102 40050</t>
  </si>
  <si>
    <t>464</t>
  </si>
  <si>
    <t>2.2..1.5.</t>
  </si>
  <si>
    <t>2.2.1.6.</t>
  </si>
  <si>
    <t>2.2..1.7.</t>
  </si>
  <si>
    <t>2.2.1.8.</t>
  </si>
  <si>
    <t>2.2..1.9.</t>
  </si>
  <si>
    <t>2.2.1.10.</t>
  </si>
  <si>
    <t>Местный бюджет</t>
  </si>
  <si>
    <t xml:space="preserve">   т </t>
  </si>
  <si>
    <t>Бюджетные инвестиции в объекты капитального строительства и муниципальной собственности ( Модернизация (техническое перевооружение) канализационного коллектора (сети) по ул. Московская (от д.№87 до ул.Войкова)</t>
  </si>
  <si>
    <t>Бюджетные инвестиции в объекты капитального строительства и муниципальной собственности (Модернизация (техническое перевооружение) канализационного коллектора (сети) по ул. Московская (от д.№91 до д.№89)</t>
  </si>
  <si>
    <t>Бюджетные инвестиции в объекты капитального строительства и муниципальной собственности (Модернизация (техническое перевооружение) канализационного коллектора (сети) по ул. Московская (от д. №107 до перекрестка ул. Московская-Куйбышева)</t>
  </si>
  <si>
    <t>Бюджетные инвестиции в объекты капитального строительства и муниципальной собственности (Модернизация (техническое перевооружение) канализационного коллектора (сети) по ул.Кожевники (от д.№1 до д.№2)</t>
  </si>
  <si>
    <t>Бюджетные инвестиции в объекты капитального строительства и муниципальной собственности  (Модернизация (техническое перевооружение) канализационного коллектора (сети) по ул.Кожевники (от д.№2 до д.№5)</t>
  </si>
  <si>
    <t>Бюджетные инвестиции в объекты капитального строительства и муниципальной собственности (Модернизация (техническое перевооружение) канализационного коллектора (сети) по ул.Кожевники (от д.№5 до д.№3 по ул.Приокской)</t>
  </si>
  <si>
    <t>Пешеходные мосты  через декоративный водоем  на территории округа Муром</t>
  </si>
  <si>
    <t>Количество пешеходных лестниц, ед.</t>
  </si>
  <si>
    <t>2.1.2.</t>
  </si>
  <si>
    <t>Разработка программы комплексного развития систем коммунальной инфраструктуры округа Муром</t>
  </si>
  <si>
    <t>01 202 10660</t>
  </si>
  <si>
    <t>244</t>
  </si>
  <si>
    <t>Количество разработанных программ, ед.</t>
  </si>
  <si>
    <t>Бюджетные инвестиции в объекты капитального строительства муниципальной собственности (Модернизация (техническое перевооружение) канализационного коллектора (сети) по ул.Ямская (от д.№13 по ул.Ямская 151 м.)</t>
  </si>
  <si>
    <t>от 14.07.2021  № 358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</si>
</sst>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000000"/>
    <numFmt numFmtId="188" formatCode="0.000000"/>
    <numFmt numFmtId="18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186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 wrapText="1"/>
    </xf>
    <xf numFmtId="186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188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86" fontId="2" fillId="0" borderId="11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>
      <alignment horizontal="center" vertical="center"/>
    </xf>
    <xf numFmtId="188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188" fontId="2" fillId="0" borderId="0" xfId="0" applyNumberFormat="1" applyFont="1" applyFill="1" applyAlignment="1">
      <alignment/>
    </xf>
    <xf numFmtId="188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/>
    </xf>
    <xf numFmtId="186" fontId="2" fillId="0" borderId="11" xfId="0" applyNumberFormat="1" applyFont="1" applyFill="1" applyBorder="1" applyAlignment="1">
      <alignment/>
    </xf>
    <xf numFmtId="188" fontId="2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88" fontId="2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186" fontId="2" fillId="0" borderId="11" xfId="0" applyNumberFormat="1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wrapText="1"/>
    </xf>
    <xf numFmtId="188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86" fontId="2" fillId="0" borderId="0" xfId="0" applyNumberFormat="1" applyFont="1" applyFill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88" fontId="2" fillId="0" borderId="0" xfId="0" applyNumberFormat="1" applyFont="1" applyFill="1" applyBorder="1" applyAlignment="1">
      <alignment wrapText="1"/>
    </xf>
    <xf numFmtId="184" fontId="2" fillId="0" borderId="12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188" fontId="2" fillId="0" borderId="0" xfId="0" applyNumberFormat="1" applyFont="1" applyFill="1" applyAlignment="1">
      <alignment horizontal="center" vertical="center"/>
    </xf>
    <xf numFmtId="186" fontId="2" fillId="0" borderId="18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188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188" fontId="2" fillId="0" borderId="11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88" fontId="2" fillId="0" borderId="11" xfId="0" applyNumberFormat="1" applyFont="1" applyFill="1" applyBorder="1" applyAlignment="1">
      <alignment/>
    </xf>
    <xf numFmtId="189" fontId="2" fillId="0" borderId="11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8" fontId="2" fillId="0" borderId="18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1" xfId="0" applyNumberFormat="1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horizontal="center"/>
    </xf>
    <xf numFmtId="188" fontId="3" fillId="0" borderId="0" xfId="0" applyNumberFormat="1" applyFont="1" applyFill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2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/>
    </xf>
    <xf numFmtId="186" fontId="2" fillId="0" borderId="12" xfId="0" applyNumberFormat="1" applyFont="1" applyFill="1" applyBorder="1" applyAlignment="1">
      <alignment horizontal="center"/>
    </xf>
    <xf numFmtId="184" fontId="2" fillId="0" borderId="10" xfId="0" applyNumberFormat="1" applyFont="1" applyFill="1" applyBorder="1" applyAlignment="1">
      <alignment horizontal="center" wrapText="1"/>
    </xf>
    <xf numFmtId="184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wrapText="1"/>
    </xf>
    <xf numFmtId="186" fontId="3" fillId="0" borderId="0" xfId="0" applyNumberFormat="1" applyFont="1" applyFill="1" applyAlignment="1">
      <alignment horizontal="center"/>
    </xf>
    <xf numFmtId="186" fontId="3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/>
    </xf>
    <xf numFmtId="16" fontId="2" fillId="0" borderId="10" xfId="0" applyNumberFormat="1" applyFont="1" applyFill="1" applyBorder="1" applyAlignment="1">
      <alignment horizontal="center" wrapText="1"/>
    </xf>
    <xf numFmtId="16" fontId="2" fillId="0" borderId="22" xfId="0" applyNumberFormat="1" applyFont="1" applyFill="1" applyBorder="1" applyAlignment="1">
      <alignment horizontal="center" wrapText="1"/>
    </xf>
    <xf numFmtId="16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89" fontId="2" fillId="0" borderId="10" xfId="0" applyNumberFormat="1" applyFont="1" applyFill="1" applyBorder="1" applyAlignment="1">
      <alignment horizontal="center"/>
    </xf>
    <xf numFmtId="189" fontId="2" fillId="0" borderId="22" xfId="0" applyNumberFormat="1" applyFont="1" applyFill="1" applyBorder="1" applyAlignment="1">
      <alignment horizontal="center"/>
    </xf>
    <xf numFmtId="189" fontId="2" fillId="0" borderId="12" xfId="0" applyNumberFormat="1" applyFont="1" applyFill="1" applyBorder="1" applyAlignment="1">
      <alignment horizontal="center"/>
    </xf>
    <xf numFmtId="186" fontId="2" fillId="0" borderId="2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188" fontId="2" fillId="0" borderId="29" xfId="0" applyNumberFormat="1" applyFont="1" applyFill="1" applyBorder="1" applyAlignment="1">
      <alignment horizontal="center" wrapText="1"/>
    </xf>
    <xf numFmtId="188" fontId="2" fillId="0" borderId="18" xfId="0" applyNumberFormat="1" applyFont="1" applyFill="1" applyBorder="1" applyAlignment="1">
      <alignment horizontal="center" wrapText="1"/>
    </xf>
    <xf numFmtId="188" fontId="2" fillId="0" borderId="19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188" fontId="2" fillId="0" borderId="10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 vertical="center"/>
    </xf>
    <xf numFmtId="188" fontId="2" fillId="0" borderId="12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 vertical="center"/>
    </xf>
    <xf numFmtId="186" fontId="2" fillId="0" borderId="12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86" fontId="2" fillId="0" borderId="10" xfId="0" applyNumberFormat="1" applyFont="1" applyFill="1" applyBorder="1" applyAlignment="1">
      <alignment horizontal="center" wrapText="1"/>
    </xf>
    <xf numFmtId="186" fontId="2" fillId="0" borderId="22" xfId="0" applyNumberFormat="1" applyFont="1" applyFill="1" applyBorder="1" applyAlignment="1">
      <alignment horizontal="center" wrapText="1"/>
    </xf>
    <xf numFmtId="186" fontId="2" fillId="0" borderId="12" xfId="0" applyNumberFormat="1" applyFont="1" applyFill="1" applyBorder="1" applyAlignment="1">
      <alignment horizontal="center" wrapText="1"/>
    </xf>
    <xf numFmtId="188" fontId="2" fillId="0" borderId="22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 vertical="center"/>
    </xf>
    <xf numFmtId="186" fontId="2" fillId="0" borderId="21" xfId="0" applyNumberFormat="1" applyFont="1" applyFill="1" applyBorder="1" applyAlignment="1">
      <alignment horizontal="center" wrapText="1"/>
    </xf>
    <xf numFmtId="186" fontId="2" fillId="0" borderId="13" xfId="0" applyNumberFormat="1" applyFont="1" applyFill="1" applyBorder="1" applyAlignment="1">
      <alignment horizontal="center" wrapText="1"/>
    </xf>
    <xf numFmtId="186" fontId="2" fillId="0" borderId="2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R143"/>
  <sheetViews>
    <sheetView tabSelected="1" zoomScale="85" zoomScaleNormal="85" workbookViewId="0" topLeftCell="A1">
      <selection activeCell="J5" sqref="J5"/>
    </sheetView>
  </sheetViews>
  <sheetFormatPr defaultColWidth="9.140625" defaultRowHeight="15"/>
  <cols>
    <col min="1" max="1" width="8.8515625" style="8" customWidth="1"/>
    <col min="2" max="2" width="27.57421875" style="8" customWidth="1"/>
    <col min="3" max="3" width="17.00390625" style="10" customWidth="1"/>
    <col min="4" max="4" width="14.421875" style="10" customWidth="1"/>
    <col min="5" max="5" width="13.57421875" style="10" customWidth="1"/>
    <col min="6" max="6" width="9.28125" style="10" customWidth="1"/>
    <col min="7" max="7" width="14.8515625" style="10" customWidth="1"/>
    <col min="8" max="8" width="7.8515625" style="10" customWidth="1"/>
    <col min="9" max="9" width="15.57421875" style="10" customWidth="1"/>
    <col min="10" max="10" width="16.421875" style="11" customWidth="1"/>
    <col min="11" max="11" width="15.28125" style="58" customWidth="1"/>
    <col min="12" max="12" width="14.57421875" style="58" customWidth="1"/>
    <col min="13" max="13" width="19.00390625" style="10" customWidth="1"/>
    <col min="14" max="14" width="10.57421875" style="10" customWidth="1"/>
    <col min="15" max="15" width="9.7109375" style="10" customWidth="1"/>
    <col min="16" max="16" width="8.57421875" style="10" customWidth="1"/>
    <col min="17" max="17" width="20.28125" style="10" customWidth="1"/>
    <col min="18" max="18" width="13.8515625" style="10" bestFit="1" customWidth="1"/>
    <col min="19" max="16384" width="9.140625" style="10" customWidth="1"/>
  </cols>
  <sheetData>
    <row r="2" spans="1:16" s="2" customFormat="1" ht="15">
      <c r="A2" s="1"/>
      <c r="B2" s="1"/>
      <c r="J2" s="86"/>
      <c r="K2" s="149" t="s">
        <v>148</v>
      </c>
      <c r="L2" s="149"/>
      <c r="M2" s="3"/>
      <c r="N2" s="3"/>
      <c r="O2" s="3"/>
      <c r="P2" s="3"/>
    </row>
    <row r="3" spans="1:16" s="2" customFormat="1" ht="12" customHeight="1">
      <c r="A3" s="1"/>
      <c r="B3" s="1"/>
      <c r="J3" s="86"/>
      <c r="K3" s="150" t="s">
        <v>147</v>
      </c>
      <c r="L3" s="150"/>
      <c r="M3" s="150"/>
      <c r="N3" s="4"/>
      <c r="O3" s="4"/>
      <c r="P3" s="4"/>
    </row>
    <row r="4" spans="1:16" s="2" customFormat="1" ht="15.75" customHeight="1">
      <c r="A4" s="1"/>
      <c r="B4" s="5"/>
      <c r="C4" s="6"/>
      <c r="D4" s="6"/>
      <c r="E4" s="6"/>
      <c r="F4" s="6"/>
      <c r="G4" s="6"/>
      <c r="H4" s="6"/>
      <c r="I4" s="7"/>
      <c r="J4" s="87"/>
      <c r="K4" s="140" t="s">
        <v>266</v>
      </c>
      <c r="L4" s="140"/>
      <c r="M4" s="140"/>
      <c r="N4" s="7"/>
      <c r="O4" s="7"/>
      <c r="P4" s="7"/>
    </row>
    <row r="5" spans="1:16" s="2" customFormat="1" ht="36.75" customHeight="1">
      <c r="A5" s="1"/>
      <c r="B5" s="5"/>
      <c r="C5" s="6"/>
      <c r="D5" s="6"/>
      <c r="E5" s="6"/>
      <c r="F5" s="6"/>
      <c r="G5" s="6"/>
      <c r="H5" s="6"/>
      <c r="I5" s="7"/>
      <c r="J5" s="87"/>
      <c r="K5" s="140" t="s">
        <v>207</v>
      </c>
      <c r="L5" s="140"/>
      <c r="M5" s="140"/>
      <c r="N5" s="140"/>
      <c r="O5" s="140"/>
      <c r="P5" s="140"/>
    </row>
    <row r="6" spans="2:16" ht="44.25" customHeight="1">
      <c r="B6" s="151" t="s">
        <v>206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9"/>
      <c r="O6" s="9"/>
      <c r="P6" s="9"/>
    </row>
    <row r="7" spans="11:12" ht="15">
      <c r="K7" s="11"/>
      <c r="L7" s="11"/>
    </row>
    <row r="8" spans="1:16" ht="15" customHeight="1">
      <c r="A8" s="99" t="s">
        <v>2</v>
      </c>
      <c r="B8" s="110" t="s">
        <v>3</v>
      </c>
      <c r="C8" s="99" t="s">
        <v>5</v>
      </c>
      <c r="D8" s="99" t="s">
        <v>0</v>
      </c>
      <c r="E8" s="141" t="s">
        <v>6</v>
      </c>
      <c r="F8" s="142"/>
      <c r="G8" s="142"/>
      <c r="H8" s="143"/>
      <c r="I8" s="99" t="s">
        <v>13</v>
      </c>
      <c r="J8" s="188" t="s">
        <v>12</v>
      </c>
      <c r="K8" s="189"/>
      <c r="L8" s="190"/>
      <c r="M8" s="99" t="s">
        <v>11</v>
      </c>
      <c r="N8" s="116">
        <v>2021</v>
      </c>
      <c r="O8" s="116">
        <v>2022</v>
      </c>
      <c r="P8" s="116">
        <v>2023</v>
      </c>
    </row>
    <row r="9" spans="1:16" ht="12" customHeight="1">
      <c r="A9" s="100"/>
      <c r="B9" s="111"/>
      <c r="C9" s="100"/>
      <c r="D9" s="100"/>
      <c r="E9" s="14" t="s">
        <v>7</v>
      </c>
      <c r="F9" s="14" t="s">
        <v>67</v>
      </c>
      <c r="G9" s="14" t="s">
        <v>8</v>
      </c>
      <c r="H9" s="14" t="s">
        <v>9</v>
      </c>
      <c r="I9" s="100"/>
      <c r="J9" s="198">
        <v>2021</v>
      </c>
      <c r="K9" s="191">
        <v>2022</v>
      </c>
      <c r="L9" s="191">
        <v>2023</v>
      </c>
      <c r="M9" s="100"/>
      <c r="N9" s="117"/>
      <c r="O9" s="117"/>
      <c r="P9" s="117"/>
    </row>
    <row r="10" spans="1:16" ht="36.75" customHeight="1">
      <c r="A10" s="101"/>
      <c r="B10" s="112"/>
      <c r="C10" s="101"/>
      <c r="D10" s="101"/>
      <c r="E10" s="14"/>
      <c r="F10" s="14"/>
      <c r="G10" s="14"/>
      <c r="H10" s="14"/>
      <c r="I10" s="101"/>
      <c r="J10" s="199"/>
      <c r="K10" s="192"/>
      <c r="L10" s="192"/>
      <c r="M10" s="101"/>
      <c r="N10" s="118"/>
      <c r="O10" s="118"/>
      <c r="P10" s="118"/>
    </row>
    <row r="11" spans="1:16" ht="13.5" customHeight="1">
      <c r="A11" s="18">
        <v>1</v>
      </c>
      <c r="B11" s="18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88">
        <v>10</v>
      </c>
      <c r="K11" s="19">
        <v>11</v>
      </c>
      <c r="L11" s="19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ht="41.25" customHeight="1">
      <c r="A12" s="104" t="s">
        <v>14</v>
      </c>
      <c r="B12" s="104"/>
      <c r="C12" s="104" t="s">
        <v>18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4"/>
      <c r="O12" s="14"/>
      <c r="P12" s="14"/>
    </row>
    <row r="13" spans="1:16" ht="24.75" customHeight="1">
      <c r="A13" s="104" t="s">
        <v>19</v>
      </c>
      <c r="B13" s="104"/>
      <c r="C13" s="141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3"/>
    </row>
    <row r="14" spans="1:16" ht="76.5" customHeight="1">
      <c r="A14" s="14">
        <v>1</v>
      </c>
      <c r="B14" s="18" t="s">
        <v>223</v>
      </c>
      <c r="C14" s="113" t="s">
        <v>37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8"/>
      <c r="O14" s="18"/>
      <c r="P14" s="18"/>
    </row>
    <row r="15" spans="1:16" ht="66" customHeight="1">
      <c r="A15" s="14" t="s">
        <v>16</v>
      </c>
      <c r="B15" s="18" t="s">
        <v>38</v>
      </c>
      <c r="C15" s="99" t="s">
        <v>194</v>
      </c>
      <c r="D15" s="20" t="s">
        <v>149</v>
      </c>
      <c r="E15" s="21" t="s">
        <v>24</v>
      </c>
      <c r="F15" s="21" t="s">
        <v>28</v>
      </c>
      <c r="G15" s="21" t="s">
        <v>80</v>
      </c>
      <c r="H15" s="21" t="s">
        <v>24</v>
      </c>
      <c r="I15" s="14" t="s">
        <v>10</v>
      </c>
      <c r="J15" s="22">
        <v>21075.600000000002</v>
      </c>
      <c r="K15" s="22">
        <v>21420.600000000002</v>
      </c>
      <c r="L15" s="22">
        <v>21420.600000000002</v>
      </c>
      <c r="M15" s="23"/>
      <c r="N15" s="14" t="s">
        <v>40</v>
      </c>
      <c r="O15" s="14" t="s">
        <v>40</v>
      </c>
      <c r="P15" s="14" t="s">
        <v>40</v>
      </c>
    </row>
    <row r="16" spans="1:16" ht="30.75" customHeight="1">
      <c r="A16" s="116" t="s">
        <v>112</v>
      </c>
      <c r="B16" s="113" t="s">
        <v>49</v>
      </c>
      <c r="C16" s="100"/>
      <c r="D16" s="116" t="s">
        <v>149</v>
      </c>
      <c r="E16" s="89" t="s">
        <v>119</v>
      </c>
      <c r="F16" s="89" t="s">
        <v>182</v>
      </c>
      <c r="G16" s="89" t="s">
        <v>81</v>
      </c>
      <c r="H16" s="21" t="s">
        <v>204</v>
      </c>
      <c r="I16" s="104" t="s">
        <v>10</v>
      </c>
      <c r="J16" s="22">
        <v>3554.9</v>
      </c>
      <c r="K16" s="22">
        <v>3653.6</v>
      </c>
      <c r="L16" s="22">
        <v>3653.6</v>
      </c>
      <c r="M16" s="12" t="s">
        <v>40</v>
      </c>
      <c r="N16" s="12" t="s">
        <v>40</v>
      </c>
      <c r="O16" s="12" t="s">
        <v>40</v>
      </c>
      <c r="P16" s="12" t="s">
        <v>40</v>
      </c>
    </row>
    <row r="17" spans="1:16" ht="30.75" customHeight="1">
      <c r="A17" s="117"/>
      <c r="B17" s="113"/>
      <c r="C17" s="100"/>
      <c r="D17" s="117"/>
      <c r="E17" s="90"/>
      <c r="F17" s="90"/>
      <c r="G17" s="90"/>
      <c r="H17" s="21" t="s">
        <v>219</v>
      </c>
      <c r="I17" s="104"/>
      <c r="J17" s="22">
        <v>98.7</v>
      </c>
      <c r="K17" s="22">
        <v>0</v>
      </c>
      <c r="L17" s="22">
        <v>0</v>
      </c>
      <c r="M17" s="12"/>
      <c r="N17" s="12"/>
      <c r="O17" s="12"/>
      <c r="P17" s="12"/>
    </row>
    <row r="18" spans="1:16" ht="35.25" customHeight="1">
      <c r="A18" s="117"/>
      <c r="B18" s="113"/>
      <c r="C18" s="101"/>
      <c r="D18" s="117"/>
      <c r="E18" s="24" t="s">
        <v>103</v>
      </c>
      <c r="F18" s="24" t="s">
        <v>39</v>
      </c>
      <c r="G18" s="24" t="s">
        <v>81</v>
      </c>
      <c r="H18" s="21" t="s">
        <v>24</v>
      </c>
      <c r="I18" s="104"/>
      <c r="J18" s="22">
        <v>6076.1</v>
      </c>
      <c r="K18" s="22">
        <v>6076.1</v>
      </c>
      <c r="L18" s="22">
        <v>6076.1</v>
      </c>
      <c r="M18" s="12"/>
      <c r="N18" s="12"/>
      <c r="O18" s="12"/>
      <c r="P18" s="12"/>
    </row>
    <row r="19" spans="1:16" ht="86.25" customHeight="1">
      <c r="A19" s="116" t="s">
        <v>181</v>
      </c>
      <c r="B19" s="99" t="s">
        <v>50</v>
      </c>
      <c r="C19" s="99" t="s">
        <v>4</v>
      </c>
      <c r="D19" s="116" t="s">
        <v>149</v>
      </c>
      <c r="E19" s="89">
        <v>732</v>
      </c>
      <c r="F19" s="89" t="s">
        <v>39</v>
      </c>
      <c r="G19" s="89" t="s">
        <v>94</v>
      </c>
      <c r="H19" s="21" t="s">
        <v>204</v>
      </c>
      <c r="I19" s="99" t="s">
        <v>10</v>
      </c>
      <c r="J19" s="25">
        <v>6889.6</v>
      </c>
      <c r="K19" s="25">
        <v>6889.6</v>
      </c>
      <c r="L19" s="25">
        <v>6889.6</v>
      </c>
      <c r="M19" s="14" t="s">
        <v>40</v>
      </c>
      <c r="N19" s="14" t="s">
        <v>40</v>
      </c>
      <c r="O19" s="14" t="s">
        <v>40</v>
      </c>
      <c r="P19" s="14" t="s">
        <v>40</v>
      </c>
    </row>
    <row r="20" spans="1:16" ht="48" customHeight="1">
      <c r="A20" s="117"/>
      <c r="B20" s="100"/>
      <c r="C20" s="100"/>
      <c r="D20" s="117"/>
      <c r="E20" s="124"/>
      <c r="F20" s="124"/>
      <c r="G20" s="124"/>
      <c r="H20" s="21" t="s">
        <v>219</v>
      </c>
      <c r="I20" s="100"/>
      <c r="J20" s="25">
        <v>598.2</v>
      </c>
      <c r="K20" s="25">
        <v>962.2</v>
      </c>
      <c r="L20" s="25">
        <v>962.2</v>
      </c>
      <c r="M20" s="14"/>
      <c r="N20" s="14"/>
      <c r="O20" s="14"/>
      <c r="P20" s="14"/>
    </row>
    <row r="21" spans="1:16" ht="35.25" customHeight="1">
      <c r="A21" s="118"/>
      <c r="B21" s="101"/>
      <c r="C21" s="101"/>
      <c r="D21" s="118"/>
      <c r="E21" s="90"/>
      <c r="F21" s="90"/>
      <c r="G21" s="90"/>
      <c r="H21" s="21" t="s">
        <v>220</v>
      </c>
      <c r="I21" s="101"/>
      <c r="J21" s="25">
        <v>126.3</v>
      </c>
      <c r="K21" s="25">
        <v>107.3</v>
      </c>
      <c r="L21" s="25">
        <v>107.3</v>
      </c>
      <c r="M21" s="14"/>
      <c r="N21" s="14"/>
      <c r="O21" s="14"/>
      <c r="P21" s="14"/>
    </row>
    <row r="22" spans="1:16" ht="69" customHeight="1">
      <c r="A22" s="13" t="s">
        <v>183</v>
      </c>
      <c r="B22" s="18" t="s">
        <v>57</v>
      </c>
      <c r="C22" s="14" t="s">
        <v>4</v>
      </c>
      <c r="D22" s="20" t="s">
        <v>149</v>
      </c>
      <c r="E22" s="21">
        <v>732</v>
      </c>
      <c r="F22" s="21" t="s">
        <v>39</v>
      </c>
      <c r="G22" s="21" t="s">
        <v>82</v>
      </c>
      <c r="H22" s="21" t="s">
        <v>24</v>
      </c>
      <c r="I22" s="14" t="s">
        <v>10</v>
      </c>
      <c r="J22" s="25">
        <v>3731.8</v>
      </c>
      <c r="K22" s="25">
        <v>3731.8</v>
      </c>
      <c r="L22" s="25">
        <v>3731.8</v>
      </c>
      <c r="M22" s="14" t="s">
        <v>40</v>
      </c>
      <c r="N22" s="14" t="s">
        <v>40</v>
      </c>
      <c r="O22" s="14" t="s">
        <v>40</v>
      </c>
      <c r="P22" s="14" t="s">
        <v>40</v>
      </c>
    </row>
    <row r="23" spans="1:16" ht="78" customHeight="1">
      <c r="A23" s="20" t="s">
        <v>17</v>
      </c>
      <c r="B23" s="18" t="s">
        <v>64</v>
      </c>
      <c r="C23" s="14" t="s">
        <v>4</v>
      </c>
      <c r="D23" s="20" t="s">
        <v>149</v>
      </c>
      <c r="E23" s="21">
        <v>732</v>
      </c>
      <c r="F23" s="21" t="s">
        <v>41</v>
      </c>
      <c r="G23" s="21" t="s">
        <v>83</v>
      </c>
      <c r="H23" s="21" t="s">
        <v>24</v>
      </c>
      <c r="I23" s="14" t="s">
        <v>10</v>
      </c>
      <c r="J23" s="25">
        <v>89046.11374</v>
      </c>
      <c r="K23" s="25">
        <v>45212.97368</v>
      </c>
      <c r="L23" s="25">
        <v>52567.87368</v>
      </c>
      <c r="M23" s="23" t="s">
        <v>40</v>
      </c>
      <c r="N23" s="22"/>
      <c r="O23" s="14" t="s">
        <v>40</v>
      </c>
      <c r="P23" s="14" t="s">
        <v>40</v>
      </c>
    </row>
    <row r="24" spans="1:16" ht="81" customHeight="1">
      <c r="A24" s="20" t="s">
        <v>184</v>
      </c>
      <c r="B24" s="18" t="s">
        <v>42</v>
      </c>
      <c r="C24" s="14" t="s">
        <v>4</v>
      </c>
      <c r="D24" s="20" t="s">
        <v>149</v>
      </c>
      <c r="E24" s="21">
        <v>732</v>
      </c>
      <c r="F24" s="21" t="s">
        <v>41</v>
      </c>
      <c r="G24" s="21" t="s">
        <v>95</v>
      </c>
      <c r="H24" s="21">
        <v>244</v>
      </c>
      <c r="I24" s="14" t="s">
        <v>10</v>
      </c>
      <c r="J24" s="25">
        <v>2300</v>
      </c>
      <c r="K24" s="27">
        <v>2300</v>
      </c>
      <c r="L24" s="27">
        <v>2300</v>
      </c>
      <c r="M24" s="14" t="s">
        <v>43</v>
      </c>
      <c r="N24" s="14">
        <v>4</v>
      </c>
      <c r="O24" s="14">
        <v>4</v>
      </c>
      <c r="P24" s="14">
        <v>4</v>
      </c>
    </row>
    <row r="25" spans="1:16" ht="102.75" customHeight="1">
      <c r="A25" s="20" t="s">
        <v>185</v>
      </c>
      <c r="B25" s="18" t="s">
        <v>75</v>
      </c>
      <c r="C25" s="14" t="s">
        <v>4</v>
      </c>
      <c r="D25" s="20" t="s">
        <v>149</v>
      </c>
      <c r="E25" s="21">
        <v>732</v>
      </c>
      <c r="F25" s="21" t="s">
        <v>41</v>
      </c>
      <c r="G25" s="21" t="s">
        <v>96</v>
      </c>
      <c r="H25" s="21">
        <v>244</v>
      </c>
      <c r="I25" s="14" t="s">
        <v>10</v>
      </c>
      <c r="J25" s="25">
        <v>2.9897399999999834</v>
      </c>
      <c r="K25" s="27">
        <v>1230.00368</v>
      </c>
      <c r="L25" s="27">
        <v>1230.00368</v>
      </c>
      <c r="M25" s="14" t="s">
        <v>128</v>
      </c>
      <c r="N25" s="14">
        <v>0</v>
      </c>
      <c r="O25" s="14">
        <v>2</v>
      </c>
      <c r="P25" s="14">
        <v>2</v>
      </c>
    </row>
    <row r="26" spans="1:16" ht="29.25" customHeight="1">
      <c r="A26" s="116" t="s">
        <v>186</v>
      </c>
      <c r="B26" s="99" t="s">
        <v>131</v>
      </c>
      <c r="C26" s="99" t="s">
        <v>205</v>
      </c>
      <c r="D26" s="116" t="s">
        <v>149</v>
      </c>
      <c r="E26" s="89">
        <v>732</v>
      </c>
      <c r="F26" s="89" t="s">
        <v>41</v>
      </c>
      <c r="G26" s="89" t="s">
        <v>84</v>
      </c>
      <c r="H26" s="24" t="s">
        <v>204</v>
      </c>
      <c r="I26" s="99" t="s">
        <v>10</v>
      </c>
      <c r="J26" s="82">
        <v>357.0999999999999</v>
      </c>
      <c r="K26" s="28">
        <v>0</v>
      </c>
      <c r="L26" s="28">
        <v>0</v>
      </c>
      <c r="M26" s="12" t="s">
        <v>40</v>
      </c>
      <c r="N26" s="12" t="s">
        <v>40</v>
      </c>
      <c r="O26" s="12" t="s">
        <v>40</v>
      </c>
      <c r="P26" s="12" t="s">
        <v>40</v>
      </c>
    </row>
    <row r="27" spans="1:16" ht="58.5" customHeight="1">
      <c r="A27" s="117"/>
      <c r="B27" s="100"/>
      <c r="C27" s="100"/>
      <c r="D27" s="117"/>
      <c r="E27" s="124"/>
      <c r="F27" s="124"/>
      <c r="G27" s="124"/>
      <c r="H27" s="89" t="s">
        <v>72</v>
      </c>
      <c r="I27" s="100"/>
      <c r="J27" s="175">
        <f>51219.803</f>
        <v>51219.803</v>
      </c>
      <c r="K27" s="144">
        <v>41682.97</v>
      </c>
      <c r="L27" s="144">
        <v>49037.869999999995</v>
      </c>
      <c r="M27" s="99" t="s">
        <v>78</v>
      </c>
      <c r="N27" s="146">
        <v>1302.619</v>
      </c>
      <c r="O27" s="146">
        <v>1302.619</v>
      </c>
      <c r="P27" s="146">
        <v>1302.619</v>
      </c>
    </row>
    <row r="28" spans="1:16" ht="43.5" customHeight="1">
      <c r="A28" s="117"/>
      <c r="B28" s="100"/>
      <c r="C28" s="100"/>
      <c r="D28" s="117"/>
      <c r="E28" s="124"/>
      <c r="F28" s="124"/>
      <c r="G28" s="124"/>
      <c r="H28" s="90"/>
      <c r="I28" s="100"/>
      <c r="J28" s="195"/>
      <c r="K28" s="145"/>
      <c r="L28" s="145"/>
      <c r="M28" s="101"/>
      <c r="N28" s="147"/>
      <c r="O28" s="147"/>
      <c r="P28" s="147"/>
    </row>
    <row r="29" spans="1:16" ht="43.5" customHeight="1">
      <c r="A29" s="117"/>
      <c r="B29" s="100"/>
      <c r="C29" s="100"/>
      <c r="D29" s="117"/>
      <c r="E29" s="124"/>
      <c r="F29" s="124"/>
      <c r="G29" s="124"/>
      <c r="H29" s="89" t="s">
        <v>228</v>
      </c>
      <c r="I29" s="100"/>
      <c r="J29" s="175">
        <f>34500+439.457</f>
        <v>34939.457</v>
      </c>
      <c r="K29" s="144">
        <v>0</v>
      </c>
      <c r="L29" s="144">
        <v>0</v>
      </c>
      <c r="M29" s="15" t="s">
        <v>229</v>
      </c>
      <c r="N29" s="72">
        <v>7</v>
      </c>
      <c r="O29" s="72">
        <v>0</v>
      </c>
      <c r="P29" s="72">
        <v>0</v>
      </c>
    </row>
    <row r="30" spans="1:16" ht="54" customHeight="1">
      <c r="A30" s="117"/>
      <c r="B30" s="100"/>
      <c r="C30" s="100"/>
      <c r="D30" s="117"/>
      <c r="E30" s="124"/>
      <c r="F30" s="124"/>
      <c r="G30" s="124"/>
      <c r="H30" s="124"/>
      <c r="I30" s="100"/>
      <c r="J30" s="203"/>
      <c r="K30" s="184"/>
      <c r="L30" s="184"/>
      <c r="M30" s="15" t="s">
        <v>230</v>
      </c>
      <c r="N30" s="64">
        <v>2200</v>
      </c>
      <c r="O30" s="64">
        <v>0</v>
      </c>
      <c r="P30" s="64">
        <v>0</v>
      </c>
    </row>
    <row r="31" spans="1:16" ht="54" customHeight="1">
      <c r="A31" s="118"/>
      <c r="B31" s="101"/>
      <c r="C31" s="101"/>
      <c r="D31" s="118"/>
      <c r="E31" s="90"/>
      <c r="F31" s="90"/>
      <c r="G31" s="90"/>
      <c r="H31" s="90"/>
      <c r="I31" s="101"/>
      <c r="J31" s="195"/>
      <c r="K31" s="145"/>
      <c r="L31" s="145"/>
      <c r="M31" s="15" t="s">
        <v>259</v>
      </c>
      <c r="N31" s="72">
        <v>1</v>
      </c>
      <c r="O31" s="72">
        <v>0</v>
      </c>
      <c r="P31" s="72">
        <v>0</v>
      </c>
    </row>
    <row r="32" spans="1:16" ht="60" customHeight="1">
      <c r="A32" s="17" t="s">
        <v>240</v>
      </c>
      <c r="B32" s="15" t="s">
        <v>258</v>
      </c>
      <c r="C32" s="15" t="s">
        <v>241</v>
      </c>
      <c r="D32" s="17" t="s">
        <v>149</v>
      </c>
      <c r="E32" s="26" t="s">
        <v>103</v>
      </c>
      <c r="F32" s="26" t="s">
        <v>41</v>
      </c>
      <c r="G32" s="26" t="s">
        <v>242</v>
      </c>
      <c r="H32" s="26" t="s">
        <v>243</v>
      </c>
      <c r="I32" s="14" t="s">
        <v>10</v>
      </c>
      <c r="J32" s="83">
        <v>226.764</v>
      </c>
      <c r="K32" s="59">
        <v>0</v>
      </c>
      <c r="L32" s="59">
        <v>0</v>
      </c>
      <c r="M32" s="15" t="s">
        <v>237</v>
      </c>
      <c r="N32" s="72">
        <v>2</v>
      </c>
      <c r="O32" s="72">
        <v>0</v>
      </c>
      <c r="P32" s="72">
        <v>0</v>
      </c>
    </row>
    <row r="33" spans="1:16" s="80" customFormat="1" ht="67.5" customHeight="1" thickBot="1">
      <c r="A33" s="20" t="s">
        <v>30</v>
      </c>
      <c r="B33" s="18" t="s">
        <v>44</v>
      </c>
      <c r="C33" s="14" t="s">
        <v>4</v>
      </c>
      <c r="D33" s="20" t="s">
        <v>149</v>
      </c>
      <c r="E33" s="21">
        <v>732</v>
      </c>
      <c r="F33" s="21" t="s">
        <v>41</v>
      </c>
      <c r="G33" s="21" t="s">
        <v>102</v>
      </c>
      <c r="H33" s="21" t="s">
        <v>24</v>
      </c>
      <c r="I33" s="14" t="s">
        <v>10</v>
      </c>
      <c r="J33" s="25">
        <v>10102.9</v>
      </c>
      <c r="K33" s="25">
        <v>8339.02864</v>
      </c>
      <c r="L33" s="25">
        <v>22050</v>
      </c>
      <c r="M33" s="23"/>
      <c r="N33" s="14" t="s">
        <v>40</v>
      </c>
      <c r="O33" s="14" t="s">
        <v>40</v>
      </c>
      <c r="P33" s="14" t="s">
        <v>40</v>
      </c>
    </row>
    <row r="34" spans="1:16" s="29" customFormat="1" ht="21.75" customHeight="1">
      <c r="A34" s="114" t="s">
        <v>187</v>
      </c>
      <c r="B34" s="114" t="s">
        <v>46</v>
      </c>
      <c r="C34" s="107" t="s">
        <v>4</v>
      </c>
      <c r="D34" s="116" t="s">
        <v>149</v>
      </c>
      <c r="E34" s="89">
        <v>732</v>
      </c>
      <c r="F34" s="89" t="s">
        <v>41</v>
      </c>
      <c r="G34" s="89" t="s">
        <v>85</v>
      </c>
      <c r="H34" s="114">
        <v>244</v>
      </c>
      <c r="I34" s="107" t="s">
        <v>10</v>
      </c>
      <c r="J34" s="193">
        <v>250</v>
      </c>
      <c r="K34" s="196">
        <v>300</v>
      </c>
      <c r="L34" s="196">
        <v>300</v>
      </c>
      <c r="M34" s="107" t="s">
        <v>69</v>
      </c>
      <c r="N34" s="107">
        <v>195</v>
      </c>
      <c r="O34" s="107">
        <v>195</v>
      </c>
      <c r="P34" s="107">
        <v>195</v>
      </c>
    </row>
    <row r="35" spans="1:16" s="29" customFormat="1" ht="13.5" customHeight="1">
      <c r="A35" s="204"/>
      <c r="B35" s="204"/>
      <c r="C35" s="108"/>
      <c r="D35" s="117"/>
      <c r="E35" s="124"/>
      <c r="F35" s="124"/>
      <c r="G35" s="124"/>
      <c r="H35" s="115"/>
      <c r="I35" s="108"/>
      <c r="J35" s="194"/>
      <c r="K35" s="197"/>
      <c r="L35" s="197"/>
      <c r="M35" s="108"/>
      <c r="N35" s="108"/>
      <c r="O35" s="108"/>
      <c r="P35" s="108"/>
    </row>
    <row r="36" spans="1:16" s="29" customFormat="1" ht="15" customHeight="1">
      <c r="A36" s="204"/>
      <c r="B36" s="204"/>
      <c r="C36" s="108"/>
      <c r="D36" s="117"/>
      <c r="E36" s="124"/>
      <c r="F36" s="124"/>
      <c r="G36" s="124"/>
      <c r="H36" s="31" t="s">
        <v>154</v>
      </c>
      <c r="I36" s="108"/>
      <c r="J36" s="84">
        <v>3002</v>
      </c>
      <c r="K36" s="30">
        <v>2750</v>
      </c>
      <c r="L36" s="30">
        <v>2750</v>
      </c>
      <c r="M36" s="108"/>
      <c r="N36" s="108"/>
      <c r="O36" s="108"/>
      <c r="P36" s="108"/>
    </row>
    <row r="37" spans="1:16" s="29" customFormat="1" ht="15" customHeight="1">
      <c r="A37" s="115"/>
      <c r="B37" s="115"/>
      <c r="C37" s="109"/>
      <c r="D37" s="118"/>
      <c r="E37" s="90"/>
      <c r="F37" s="90"/>
      <c r="G37" s="90"/>
      <c r="H37" s="31" t="s">
        <v>221</v>
      </c>
      <c r="I37" s="109"/>
      <c r="J37" s="84">
        <v>5</v>
      </c>
      <c r="K37" s="30">
        <v>0</v>
      </c>
      <c r="L37" s="30">
        <v>0</v>
      </c>
      <c r="M37" s="108"/>
      <c r="N37" s="108"/>
      <c r="O37" s="108"/>
      <c r="P37" s="108"/>
    </row>
    <row r="38" spans="1:17" s="29" customFormat="1" ht="42.75" customHeight="1">
      <c r="A38" s="31" t="s">
        <v>188</v>
      </c>
      <c r="B38" s="32" t="s">
        <v>51</v>
      </c>
      <c r="C38" s="33" t="s">
        <v>4</v>
      </c>
      <c r="D38" s="20" t="s">
        <v>149</v>
      </c>
      <c r="E38" s="21">
        <v>732</v>
      </c>
      <c r="F38" s="21" t="s">
        <v>41</v>
      </c>
      <c r="G38" s="21" t="s">
        <v>86</v>
      </c>
      <c r="H38" s="31" t="s">
        <v>115</v>
      </c>
      <c r="I38" s="33" t="s">
        <v>10</v>
      </c>
      <c r="J38" s="85">
        <v>6845.9</v>
      </c>
      <c r="K38" s="34">
        <v>5289.02864</v>
      </c>
      <c r="L38" s="34">
        <v>19000</v>
      </c>
      <c r="M38" s="109"/>
      <c r="N38" s="109"/>
      <c r="O38" s="109"/>
      <c r="P38" s="109"/>
      <c r="Q38" s="68"/>
    </row>
    <row r="39" spans="1:17" ht="27" customHeight="1">
      <c r="A39" s="104" t="s">
        <v>58</v>
      </c>
      <c r="B39" s="104"/>
      <c r="C39" s="14"/>
      <c r="D39" s="14"/>
      <c r="E39" s="14"/>
      <c r="F39" s="14"/>
      <c r="G39" s="14"/>
      <c r="H39" s="14"/>
      <c r="I39" s="14" t="s">
        <v>25</v>
      </c>
      <c r="J39" s="25">
        <f>120224.61374</f>
        <v>120224.61374</v>
      </c>
      <c r="K39" s="25">
        <v>74972.60232</v>
      </c>
      <c r="L39" s="25">
        <v>96038.47368</v>
      </c>
      <c r="M39" s="23"/>
      <c r="N39" s="23"/>
      <c r="O39" s="23"/>
      <c r="P39" s="23"/>
      <c r="Q39" s="11">
        <f>J39+K39+L39</f>
        <v>291235.68974</v>
      </c>
    </row>
    <row r="40" spans="1:17" ht="30.75" customHeight="1">
      <c r="A40" s="119"/>
      <c r="B40" s="120"/>
      <c r="C40" s="35"/>
      <c r="D40" s="35"/>
      <c r="E40" s="35"/>
      <c r="F40" s="12"/>
      <c r="G40" s="12"/>
      <c r="H40" s="12"/>
      <c r="I40" s="14" t="s">
        <v>10</v>
      </c>
      <c r="J40" s="25">
        <f>120224.61374</f>
        <v>120224.61374</v>
      </c>
      <c r="K40" s="25">
        <v>74972.60232</v>
      </c>
      <c r="L40" s="25">
        <v>96038.47368</v>
      </c>
      <c r="M40" s="205"/>
      <c r="N40" s="206"/>
      <c r="O40" s="206"/>
      <c r="P40" s="207"/>
      <c r="Q40" s="11">
        <f>J40+K40+L40</f>
        <v>291235.68974</v>
      </c>
    </row>
    <row r="41" spans="1:16" ht="63" customHeight="1">
      <c r="A41" s="104" t="s">
        <v>158</v>
      </c>
      <c r="B41" s="104"/>
      <c r="C41" s="113" t="s">
        <v>20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</row>
    <row r="42" spans="1:16" s="38" customFormat="1" ht="103.5" customHeight="1">
      <c r="A42" s="36" t="s">
        <v>176</v>
      </c>
      <c r="B42" s="18" t="s">
        <v>62</v>
      </c>
      <c r="C42" s="99" t="s">
        <v>4</v>
      </c>
      <c r="D42" s="116" t="s">
        <v>149</v>
      </c>
      <c r="E42" s="37">
        <v>732</v>
      </c>
      <c r="F42" s="37" t="s">
        <v>22</v>
      </c>
      <c r="G42" s="37" t="s">
        <v>52</v>
      </c>
      <c r="H42" s="37" t="s">
        <v>24</v>
      </c>
      <c r="I42" s="14" t="s">
        <v>10</v>
      </c>
      <c r="J42" s="22">
        <v>456</v>
      </c>
      <c r="K42" s="22">
        <v>76</v>
      </c>
      <c r="L42" s="22">
        <v>76</v>
      </c>
      <c r="M42" s="99" t="s">
        <v>126</v>
      </c>
      <c r="N42" s="20">
        <v>2</v>
      </c>
      <c r="O42" s="20">
        <v>2</v>
      </c>
      <c r="P42" s="20">
        <v>2</v>
      </c>
    </row>
    <row r="43" spans="1:16" s="38" customFormat="1" ht="47.25" customHeight="1">
      <c r="A43" s="39" t="s">
        <v>132</v>
      </c>
      <c r="B43" s="18" t="s">
        <v>180</v>
      </c>
      <c r="C43" s="101"/>
      <c r="D43" s="118"/>
      <c r="E43" s="37">
        <v>732</v>
      </c>
      <c r="F43" s="37" t="s">
        <v>22</v>
      </c>
      <c r="G43" s="37" t="s">
        <v>53</v>
      </c>
      <c r="H43" s="37">
        <v>244</v>
      </c>
      <c r="I43" s="14" t="s">
        <v>10</v>
      </c>
      <c r="J43" s="22">
        <v>76</v>
      </c>
      <c r="K43" s="23">
        <v>76</v>
      </c>
      <c r="L43" s="23">
        <v>76</v>
      </c>
      <c r="M43" s="100"/>
      <c r="N43" s="20">
        <v>2</v>
      </c>
      <c r="O43" s="20">
        <v>2</v>
      </c>
      <c r="P43" s="20">
        <v>2</v>
      </c>
    </row>
    <row r="44" spans="1:16" s="38" customFormat="1" ht="72.75" customHeight="1">
      <c r="A44" s="39" t="s">
        <v>260</v>
      </c>
      <c r="B44" s="18" t="s">
        <v>261</v>
      </c>
      <c r="C44" s="75" t="s">
        <v>4</v>
      </c>
      <c r="D44" s="17" t="s">
        <v>149</v>
      </c>
      <c r="E44" s="37" t="s">
        <v>103</v>
      </c>
      <c r="F44" s="37" t="s">
        <v>22</v>
      </c>
      <c r="G44" s="37" t="s">
        <v>262</v>
      </c>
      <c r="H44" s="37" t="s">
        <v>263</v>
      </c>
      <c r="I44" s="14" t="s">
        <v>10</v>
      </c>
      <c r="J44" s="22">
        <v>380</v>
      </c>
      <c r="K44" s="23">
        <v>0</v>
      </c>
      <c r="L44" s="23">
        <v>0</v>
      </c>
      <c r="M44" s="61" t="s">
        <v>264</v>
      </c>
      <c r="N44" s="78">
        <v>1</v>
      </c>
      <c r="O44" s="78">
        <v>0</v>
      </c>
      <c r="P44" s="79">
        <v>0</v>
      </c>
    </row>
    <row r="45" spans="1:16" ht="96" customHeight="1">
      <c r="A45" s="14" t="s">
        <v>34</v>
      </c>
      <c r="B45" s="18" t="s">
        <v>98</v>
      </c>
      <c r="C45" s="73" t="s">
        <v>137</v>
      </c>
      <c r="D45" s="20" t="s">
        <v>149</v>
      </c>
      <c r="E45" s="37" t="s">
        <v>103</v>
      </c>
      <c r="F45" s="21" t="s">
        <v>28</v>
      </c>
      <c r="G45" s="37" t="s">
        <v>212</v>
      </c>
      <c r="H45" s="37" t="s">
        <v>24</v>
      </c>
      <c r="I45" s="14" t="s">
        <v>1</v>
      </c>
      <c r="J45" s="22">
        <v>40515.90026</v>
      </c>
      <c r="K45" s="22">
        <v>180000</v>
      </c>
      <c r="L45" s="22">
        <v>0</v>
      </c>
      <c r="M45" s="141"/>
      <c r="N45" s="142"/>
      <c r="O45" s="142"/>
      <c r="P45" s="143"/>
    </row>
    <row r="46" spans="1:17" ht="39.75" customHeight="1">
      <c r="A46" s="176" t="s">
        <v>175</v>
      </c>
      <c r="B46" s="110" t="s">
        <v>120</v>
      </c>
      <c r="C46" s="62"/>
      <c r="D46" s="20"/>
      <c r="E46" s="37" t="s">
        <v>103</v>
      </c>
      <c r="F46" s="21" t="s">
        <v>21</v>
      </c>
      <c r="G46" s="37" t="s">
        <v>150</v>
      </c>
      <c r="H46" s="37" t="s">
        <v>100</v>
      </c>
      <c r="I46" s="14" t="s">
        <v>10</v>
      </c>
      <c r="J46" s="22">
        <v>5306.40026</v>
      </c>
      <c r="K46" s="23">
        <v>18000</v>
      </c>
      <c r="L46" s="23">
        <v>0</v>
      </c>
      <c r="M46" s="99" t="s">
        <v>157</v>
      </c>
      <c r="N46" s="99">
        <v>0.735</v>
      </c>
      <c r="O46" s="99">
        <v>1.5965</v>
      </c>
      <c r="P46" s="99">
        <v>0</v>
      </c>
      <c r="Q46" s="11"/>
    </row>
    <row r="47" spans="1:16" ht="39.75" customHeight="1">
      <c r="A47" s="177"/>
      <c r="B47" s="111"/>
      <c r="C47" s="62"/>
      <c r="D47" s="20"/>
      <c r="E47" s="37"/>
      <c r="F47" s="21"/>
      <c r="G47" s="37"/>
      <c r="H47" s="37"/>
      <c r="I47" s="22"/>
      <c r="J47" s="22"/>
      <c r="K47" s="23">
        <v>0</v>
      </c>
      <c r="L47" s="23"/>
      <c r="M47" s="100"/>
      <c r="N47" s="100"/>
      <c r="O47" s="100"/>
      <c r="P47" s="100"/>
    </row>
    <row r="48" spans="1:16" ht="46.5" customHeight="1">
      <c r="A48" s="178"/>
      <c r="B48" s="112"/>
      <c r="C48" s="62"/>
      <c r="D48" s="20"/>
      <c r="E48" s="37" t="s">
        <v>103</v>
      </c>
      <c r="F48" s="21" t="s">
        <v>21</v>
      </c>
      <c r="G48" s="37" t="s">
        <v>152</v>
      </c>
      <c r="H48" s="37" t="s">
        <v>100</v>
      </c>
      <c r="I48" s="14" t="s">
        <v>23</v>
      </c>
      <c r="J48" s="22">
        <v>35209.5</v>
      </c>
      <c r="K48" s="23">
        <v>0</v>
      </c>
      <c r="L48" s="23">
        <v>0</v>
      </c>
      <c r="M48" s="101"/>
      <c r="N48" s="101"/>
      <c r="O48" s="101"/>
      <c r="P48" s="101"/>
    </row>
    <row r="49" spans="1:16" ht="95.25" customHeight="1">
      <c r="A49" s="99" t="s">
        <v>177</v>
      </c>
      <c r="B49" s="110" t="s">
        <v>139</v>
      </c>
      <c r="C49" s="63"/>
      <c r="D49" s="20" t="s">
        <v>149</v>
      </c>
      <c r="E49" s="37" t="s">
        <v>103</v>
      </c>
      <c r="F49" s="21" t="s">
        <v>21</v>
      </c>
      <c r="G49" s="37" t="s">
        <v>150</v>
      </c>
      <c r="H49" s="37" t="s">
        <v>100</v>
      </c>
      <c r="I49" s="14" t="s">
        <v>10</v>
      </c>
      <c r="J49" s="22">
        <v>1134.00307</v>
      </c>
      <c r="K49" s="22">
        <v>0</v>
      </c>
      <c r="L49" s="23">
        <v>0</v>
      </c>
      <c r="M49" s="99" t="s">
        <v>143</v>
      </c>
      <c r="N49" s="99">
        <v>0.13</v>
      </c>
      <c r="O49" s="99">
        <v>0</v>
      </c>
      <c r="P49" s="99">
        <v>0</v>
      </c>
    </row>
    <row r="50" spans="1:16" ht="75" customHeight="1">
      <c r="A50" s="101"/>
      <c r="B50" s="112"/>
      <c r="C50" s="62"/>
      <c r="D50" s="20"/>
      <c r="E50" s="37" t="s">
        <v>103</v>
      </c>
      <c r="F50" s="21" t="s">
        <v>21</v>
      </c>
      <c r="G50" s="37" t="s">
        <v>152</v>
      </c>
      <c r="H50" s="37" t="s">
        <v>100</v>
      </c>
      <c r="I50" s="14" t="s">
        <v>23</v>
      </c>
      <c r="J50" s="22">
        <v>7589</v>
      </c>
      <c r="K50" s="23">
        <v>0</v>
      </c>
      <c r="L50" s="23">
        <v>0</v>
      </c>
      <c r="M50" s="101"/>
      <c r="N50" s="101"/>
      <c r="O50" s="101"/>
      <c r="P50" s="101"/>
    </row>
    <row r="51" spans="1:16" ht="92.25" customHeight="1">
      <c r="A51" s="99" t="s">
        <v>178</v>
      </c>
      <c r="B51" s="110" t="s">
        <v>265</v>
      </c>
      <c r="C51" s="63"/>
      <c r="D51" s="20" t="s">
        <v>149</v>
      </c>
      <c r="E51" s="37" t="s">
        <v>103</v>
      </c>
      <c r="F51" s="21" t="s">
        <v>21</v>
      </c>
      <c r="G51" s="37" t="s">
        <v>150</v>
      </c>
      <c r="H51" s="37" t="s">
        <v>100</v>
      </c>
      <c r="I51" s="14" t="s">
        <v>10</v>
      </c>
      <c r="J51" s="22">
        <f>1162.95906+45</f>
        <v>1207.95906</v>
      </c>
      <c r="K51" s="23">
        <v>0</v>
      </c>
      <c r="L51" s="23">
        <v>0</v>
      </c>
      <c r="M51" s="99" t="s">
        <v>143</v>
      </c>
      <c r="N51" s="99">
        <v>0.151</v>
      </c>
      <c r="O51" s="99">
        <v>0</v>
      </c>
      <c r="P51" s="99">
        <v>0</v>
      </c>
    </row>
    <row r="52" spans="1:16" ht="72" customHeight="1">
      <c r="A52" s="101"/>
      <c r="B52" s="112"/>
      <c r="C52" s="62"/>
      <c r="D52" s="20"/>
      <c r="E52" s="37" t="s">
        <v>103</v>
      </c>
      <c r="F52" s="21" t="s">
        <v>21</v>
      </c>
      <c r="G52" s="37" t="s">
        <v>152</v>
      </c>
      <c r="H52" s="37" t="s">
        <v>100</v>
      </c>
      <c r="I52" s="14" t="s">
        <v>23</v>
      </c>
      <c r="J52" s="22">
        <f>7827.2-45</f>
        <v>7782.2</v>
      </c>
      <c r="K52" s="23">
        <v>0</v>
      </c>
      <c r="L52" s="23">
        <v>0</v>
      </c>
      <c r="M52" s="101"/>
      <c r="N52" s="101"/>
      <c r="O52" s="101"/>
      <c r="P52" s="101"/>
    </row>
    <row r="53" spans="1:16" ht="39" customHeight="1">
      <c r="A53" s="104" t="s">
        <v>179</v>
      </c>
      <c r="B53" s="110" t="s">
        <v>142</v>
      </c>
      <c r="C53" s="63"/>
      <c r="D53" s="175" t="s">
        <v>149</v>
      </c>
      <c r="E53" s="37" t="s">
        <v>103</v>
      </c>
      <c r="F53" s="21" t="s">
        <v>21</v>
      </c>
      <c r="G53" s="37" t="s">
        <v>150</v>
      </c>
      <c r="H53" s="37" t="s">
        <v>100</v>
      </c>
      <c r="I53" s="14" t="s">
        <v>10</v>
      </c>
      <c r="J53" s="22">
        <v>1026.09996</v>
      </c>
      <c r="K53" s="23">
        <v>0</v>
      </c>
      <c r="L53" s="23">
        <v>0</v>
      </c>
      <c r="M53" s="99" t="s">
        <v>143</v>
      </c>
      <c r="N53" s="99">
        <v>0.204</v>
      </c>
      <c r="O53" s="99">
        <v>0</v>
      </c>
      <c r="P53" s="99">
        <v>0</v>
      </c>
    </row>
    <row r="54" spans="1:16" ht="81.75" customHeight="1">
      <c r="A54" s="104"/>
      <c r="B54" s="112"/>
      <c r="C54" s="62"/>
      <c r="D54" s="118"/>
      <c r="E54" s="37" t="s">
        <v>103</v>
      </c>
      <c r="F54" s="21" t="s">
        <v>21</v>
      </c>
      <c r="G54" s="37" t="s">
        <v>152</v>
      </c>
      <c r="H54" s="37" t="s">
        <v>100</v>
      </c>
      <c r="I54" s="14" t="s">
        <v>23</v>
      </c>
      <c r="J54" s="22">
        <v>6866.4</v>
      </c>
      <c r="K54" s="23">
        <v>0</v>
      </c>
      <c r="L54" s="23">
        <v>0</v>
      </c>
      <c r="M54" s="101"/>
      <c r="N54" s="101"/>
      <c r="O54" s="101"/>
      <c r="P54" s="101"/>
    </row>
    <row r="55" spans="1:16" ht="55.5" customHeight="1">
      <c r="A55" s="99" t="s">
        <v>217</v>
      </c>
      <c r="B55" s="99" t="s">
        <v>231</v>
      </c>
      <c r="C55" s="63"/>
      <c r="D55" s="116" t="s">
        <v>149</v>
      </c>
      <c r="E55" s="37" t="s">
        <v>103</v>
      </c>
      <c r="F55" s="21" t="s">
        <v>21</v>
      </c>
      <c r="G55" s="37" t="s">
        <v>150</v>
      </c>
      <c r="H55" s="37" t="s">
        <v>100</v>
      </c>
      <c r="I55" s="14" t="s">
        <v>10</v>
      </c>
      <c r="J55" s="22">
        <v>830.94817</v>
      </c>
      <c r="K55" s="23">
        <v>0</v>
      </c>
      <c r="L55" s="23">
        <v>0</v>
      </c>
      <c r="M55" s="99" t="s">
        <v>218</v>
      </c>
      <c r="N55" s="99">
        <v>0.142</v>
      </c>
      <c r="O55" s="99">
        <v>0</v>
      </c>
      <c r="P55" s="99">
        <v>0</v>
      </c>
    </row>
    <row r="56" spans="1:16" ht="72" customHeight="1">
      <c r="A56" s="101"/>
      <c r="B56" s="101"/>
      <c r="C56" s="62"/>
      <c r="D56" s="118"/>
      <c r="E56" s="37" t="s">
        <v>103</v>
      </c>
      <c r="F56" s="21" t="s">
        <v>21</v>
      </c>
      <c r="G56" s="37" t="s">
        <v>152</v>
      </c>
      <c r="H56" s="37" t="s">
        <v>100</v>
      </c>
      <c r="I56" s="14" t="s">
        <v>23</v>
      </c>
      <c r="J56" s="22">
        <v>5560.9</v>
      </c>
      <c r="K56" s="23">
        <v>0</v>
      </c>
      <c r="L56" s="23">
        <v>0</v>
      </c>
      <c r="M56" s="101"/>
      <c r="N56" s="101"/>
      <c r="O56" s="101"/>
      <c r="P56" s="101"/>
    </row>
    <row r="57" spans="1:16" ht="78" customHeight="1">
      <c r="A57" s="61"/>
      <c r="B57" s="121" t="s">
        <v>226</v>
      </c>
      <c r="C57" s="172"/>
      <c r="D57" s="123" t="s">
        <v>149</v>
      </c>
      <c r="E57" s="93" t="s">
        <v>103</v>
      </c>
      <c r="F57" s="95" t="s">
        <v>21</v>
      </c>
      <c r="G57" s="97" t="s">
        <v>152</v>
      </c>
      <c r="H57" s="102" t="s">
        <v>100</v>
      </c>
      <c r="I57" s="14" t="s">
        <v>10</v>
      </c>
      <c r="J57" s="22">
        <v>1107.39</v>
      </c>
      <c r="K57" s="23">
        <v>0</v>
      </c>
      <c r="L57" s="23">
        <v>0</v>
      </c>
      <c r="M57" s="99" t="s">
        <v>218</v>
      </c>
      <c r="N57" s="99">
        <v>0.108</v>
      </c>
      <c r="O57" s="15"/>
      <c r="P57" s="15"/>
    </row>
    <row r="58" spans="1:16" ht="85.5" customHeight="1">
      <c r="A58" s="61"/>
      <c r="B58" s="122"/>
      <c r="C58" s="172"/>
      <c r="D58" s="116"/>
      <c r="E58" s="94"/>
      <c r="F58" s="96"/>
      <c r="G58" s="98"/>
      <c r="H58" s="103"/>
      <c r="I58" s="12" t="s">
        <v>23</v>
      </c>
      <c r="J58" s="35">
        <v>7411</v>
      </c>
      <c r="K58" s="23">
        <v>0</v>
      </c>
      <c r="L58" s="23">
        <v>0</v>
      </c>
      <c r="M58" s="100"/>
      <c r="N58" s="101"/>
      <c r="O58" s="15"/>
      <c r="P58" s="15"/>
    </row>
    <row r="59" spans="1:16" ht="151.5" customHeight="1">
      <c r="A59" s="14" t="s">
        <v>244</v>
      </c>
      <c r="B59" s="14" t="s">
        <v>252</v>
      </c>
      <c r="C59" s="14"/>
      <c r="D59" s="20" t="s">
        <v>149</v>
      </c>
      <c r="E59" s="37" t="s">
        <v>103</v>
      </c>
      <c r="F59" s="21" t="s">
        <v>21</v>
      </c>
      <c r="G59" s="37" t="s">
        <v>152</v>
      </c>
      <c r="H59" s="37" t="s">
        <v>100</v>
      </c>
      <c r="I59" s="14" t="s">
        <v>250</v>
      </c>
      <c r="J59" s="22">
        <v>0</v>
      </c>
      <c r="K59" s="22">
        <v>5000</v>
      </c>
      <c r="L59" s="23">
        <v>0</v>
      </c>
      <c r="M59" s="14" t="s">
        <v>218</v>
      </c>
      <c r="N59" s="15">
        <v>0</v>
      </c>
      <c r="O59" s="15">
        <v>0.397</v>
      </c>
      <c r="P59" s="15">
        <v>0</v>
      </c>
    </row>
    <row r="60" spans="1:16" ht="135.75" customHeight="1">
      <c r="A60" s="14" t="s">
        <v>245</v>
      </c>
      <c r="B60" s="14" t="s">
        <v>253</v>
      </c>
      <c r="C60" s="14"/>
      <c r="D60" s="20" t="s">
        <v>149</v>
      </c>
      <c r="E60" s="37" t="s">
        <v>103</v>
      </c>
      <c r="F60" s="21" t="s">
        <v>21</v>
      </c>
      <c r="G60" s="37" t="s">
        <v>152</v>
      </c>
      <c r="H60" s="37" t="s">
        <v>100</v>
      </c>
      <c r="I60" s="14" t="s">
        <v>250</v>
      </c>
      <c r="J60" s="22">
        <v>0</v>
      </c>
      <c r="K60" s="22">
        <v>1250</v>
      </c>
      <c r="L60" s="23">
        <v>0</v>
      </c>
      <c r="M60" s="14" t="s">
        <v>218</v>
      </c>
      <c r="N60" s="15">
        <v>0</v>
      </c>
      <c r="O60" s="15">
        <v>0.097</v>
      </c>
      <c r="P60" s="15">
        <v>0</v>
      </c>
    </row>
    <row r="61" spans="1:16" ht="163.5" customHeight="1">
      <c r="A61" s="14" t="s">
        <v>246</v>
      </c>
      <c r="B61" s="14" t="s">
        <v>254</v>
      </c>
      <c r="C61" s="14"/>
      <c r="D61" s="20" t="s">
        <v>149</v>
      </c>
      <c r="E61" s="37" t="s">
        <v>103</v>
      </c>
      <c r="F61" s="21" t="s">
        <v>21</v>
      </c>
      <c r="G61" s="37" t="s">
        <v>152</v>
      </c>
      <c r="H61" s="37" t="s">
        <v>100</v>
      </c>
      <c r="I61" s="14" t="s">
        <v>250</v>
      </c>
      <c r="J61" s="22">
        <v>0</v>
      </c>
      <c r="K61" s="22">
        <v>2400</v>
      </c>
      <c r="L61" s="23">
        <v>0</v>
      </c>
      <c r="M61" s="14" t="s">
        <v>218</v>
      </c>
      <c r="N61" s="15">
        <v>0</v>
      </c>
      <c r="O61" s="15">
        <v>0.193</v>
      </c>
      <c r="P61" s="15">
        <v>0</v>
      </c>
    </row>
    <row r="62" spans="1:16" ht="144.75" customHeight="1">
      <c r="A62" s="14" t="s">
        <v>247</v>
      </c>
      <c r="B62" s="14" t="s">
        <v>255</v>
      </c>
      <c r="C62" s="14"/>
      <c r="D62" s="20" t="s">
        <v>149</v>
      </c>
      <c r="E62" s="37" t="s">
        <v>103</v>
      </c>
      <c r="F62" s="21" t="s">
        <v>21</v>
      </c>
      <c r="G62" s="37" t="s">
        <v>152</v>
      </c>
      <c r="H62" s="37" t="s">
        <v>100</v>
      </c>
      <c r="I62" s="14" t="s">
        <v>250</v>
      </c>
      <c r="J62" s="22">
        <v>0</v>
      </c>
      <c r="K62" s="22">
        <v>3158</v>
      </c>
      <c r="L62" s="23">
        <v>0</v>
      </c>
      <c r="M62" s="14" t="s">
        <v>218</v>
      </c>
      <c r="N62" s="15">
        <v>0</v>
      </c>
      <c r="O62" s="15">
        <v>0.251</v>
      </c>
      <c r="P62" s="15">
        <v>0</v>
      </c>
    </row>
    <row r="63" spans="1:16" ht="138" customHeight="1">
      <c r="A63" s="14" t="s">
        <v>248</v>
      </c>
      <c r="B63" s="14" t="s">
        <v>256</v>
      </c>
      <c r="C63" s="14"/>
      <c r="D63" s="20" t="s">
        <v>149</v>
      </c>
      <c r="E63" s="37" t="s">
        <v>103</v>
      </c>
      <c r="F63" s="21" t="s">
        <v>251</v>
      </c>
      <c r="G63" s="37" t="s">
        <v>152</v>
      </c>
      <c r="H63" s="37" t="s">
        <v>100</v>
      </c>
      <c r="I63" s="14" t="s">
        <v>250</v>
      </c>
      <c r="J63" s="22">
        <v>0</v>
      </c>
      <c r="K63" s="22">
        <v>3155</v>
      </c>
      <c r="L63" s="23">
        <v>0</v>
      </c>
      <c r="M63" s="14" t="s">
        <v>218</v>
      </c>
      <c r="N63" s="15">
        <v>0</v>
      </c>
      <c r="O63" s="15">
        <v>0.336</v>
      </c>
      <c r="P63" s="15">
        <v>0</v>
      </c>
    </row>
    <row r="64" spans="1:16" ht="157.5" customHeight="1">
      <c r="A64" s="14" t="s">
        <v>249</v>
      </c>
      <c r="B64" s="14" t="s">
        <v>257</v>
      </c>
      <c r="C64" s="14"/>
      <c r="D64" s="20" t="s">
        <v>149</v>
      </c>
      <c r="E64" s="37" t="s">
        <v>103</v>
      </c>
      <c r="F64" s="21" t="s">
        <v>21</v>
      </c>
      <c r="G64" s="37" t="s">
        <v>152</v>
      </c>
      <c r="H64" s="37" t="s">
        <v>100</v>
      </c>
      <c r="I64" s="14" t="s">
        <v>250</v>
      </c>
      <c r="J64" s="22">
        <v>0</v>
      </c>
      <c r="K64" s="22">
        <v>3037</v>
      </c>
      <c r="L64" s="23">
        <v>0</v>
      </c>
      <c r="M64" s="14" t="s">
        <v>218</v>
      </c>
      <c r="N64" s="15">
        <v>0</v>
      </c>
      <c r="O64" s="15">
        <v>0.3225</v>
      </c>
      <c r="P64" s="15">
        <v>0</v>
      </c>
    </row>
    <row r="65" spans="1:18" s="38" customFormat="1" ht="22.5" customHeight="1">
      <c r="A65" s="152" t="s">
        <v>59</v>
      </c>
      <c r="B65" s="153"/>
      <c r="C65" s="153"/>
      <c r="D65" s="153"/>
      <c r="E65" s="153"/>
      <c r="F65" s="153"/>
      <c r="G65" s="153"/>
      <c r="H65" s="154"/>
      <c r="I65" s="14" t="s">
        <v>1</v>
      </c>
      <c r="J65" s="22">
        <v>40971.90026</v>
      </c>
      <c r="K65" s="22">
        <v>18076</v>
      </c>
      <c r="L65" s="22">
        <v>76</v>
      </c>
      <c r="M65" s="74"/>
      <c r="N65" s="40"/>
      <c r="O65" s="40"/>
      <c r="P65" s="40"/>
      <c r="Q65" s="41">
        <v>59123.90026</v>
      </c>
      <c r="R65" s="41"/>
    </row>
    <row r="66" spans="1:18" s="38" customFormat="1" ht="28.5" customHeight="1">
      <c r="A66" s="155"/>
      <c r="B66" s="156"/>
      <c r="C66" s="156"/>
      <c r="D66" s="156"/>
      <c r="E66" s="156"/>
      <c r="F66" s="156"/>
      <c r="G66" s="156"/>
      <c r="H66" s="157"/>
      <c r="I66" s="14" t="s">
        <v>10</v>
      </c>
      <c r="J66" s="22">
        <v>5762.40026</v>
      </c>
      <c r="K66" s="22">
        <v>18076</v>
      </c>
      <c r="L66" s="22">
        <v>76</v>
      </c>
      <c r="M66" s="74"/>
      <c r="N66" s="40"/>
      <c r="O66" s="40"/>
      <c r="P66" s="40"/>
      <c r="Q66" s="41">
        <v>23914.400260000002</v>
      </c>
      <c r="R66" s="41"/>
    </row>
    <row r="67" spans="1:18" s="38" customFormat="1" ht="28.5" customHeight="1">
      <c r="A67" s="158"/>
      <c r="B67" s="159"/>
      <c r="C67" s="159"/>
      <c r="D67" s="159"/>
      <c r="E67" s="159"/>
      <c r="F67" s="159"/>
      <c r="G67" s="159"/>
      <c r="H67" s="160"/>
      <c r="I67" s="14" t="s">
        <v>23</v>
      </c>
      <c r="J67" s="22">
        <v>35209.5</v>
      </c>
      <c r="K67" s="23">
        <v>0</v>
      </c>
      <c r="L67" s="23">
        <v>0</v>
      </c>
      <c r="M67" s="40"/>
      <c r="N67" s="40"/>
      <c r="O67" s="40"/>
      <c r="P67" s="40"/>
      <c r="Q67" s="41">
        <v>35209.5</v>
      </c>
      <c r="R67" s="41"/>
    </row>
    <row r="68" spans="1:18" s="38" customFormat="1" ht="28.5" customHeight="1">
      <c r="A68" s="65"/>
      <c r="B68" s="66"/>
      <c r="C68" s="66"/>
      <c r="D68" s="66"/>
      <c r="E68" s="66"/>
      <c r="F68" s="66"/>
      <c r="G68" s="66"/>
      <c r="H68" s="66"/>
      <c r="I68" s="67"/>
      <c r="J68" s="81"/>
      <c r="K68" s="69"/>
      <c r="L68" s="69"/>
      <c r="M68" s="70"/>
      <c r="N68" s="40"/>
      <c r="O68" s="40"/>
      <c r="P68" s="40"/>
      <c r="Q68" s="41"/>
      <c r="R68" s="41"/>
    </row>
    <row r="69" spans="1:16" ht="65.25" customHeight="1">
      <c r="A69" s="141" t="s">
        <v>190</v>
      </c>
      <c r="B69" s="143"/>
      <c r="C69" s="141" t="s">
        <v>114</v>
      </c>
      <c r="D69" s="142"/>
      <c r="E69" s="142"/>
      <c r="F69" s="142"/>
      <c r="G69" s="142"/>
      <c r="H69" s="142"/>
      <c r="I69" s="142"/>
      <c r="J69" s="142"/>
      <c r="K69" s="142"/>
      <c r="L69" s="142"/>
      <c r="M69" s="143"/>
      <c r="N69" s="40"/>
      <c r="O69" s="40"/>
      <c r="P69" s="40"/>
    </row>
    <row r="70" spans="1:16" s="38" customFormat="1" ht="36.75" customHeight="1">
      <c r="A70" s="116" t="s">
        <v>45</v>
      </c>
      <c r="B70" s="179" t="s">
        <v>31</v>
      </c>
      <c r="C70" s="107" t="s">
        <v>27</v>
      </c>
      <c r="D70" s="99" t="s">
        <v>149</v>
      </c>
      <c r="E70" s="116">
        <v>732</v>
      </c>
      <c r="F70" s="89" t="s">
        <v>24</v>
      </c>
      <c r="G70" s="89" t="s">
        <v>121</v>
      </c>
      <c r="H70" s="89" t="s">
        <v>24</v>
      </c>
      <c r="I70" s="14" t="s">
        <v>10</v>
      </c>
      <c r="J70" s="42">
        <v>8542.146</v>
      </c>
      <c r="K70" s="42">
        <v>8425.6</v>
      </c>
      <c r="L70" s="42">
        <v>8425.6</v>
      </c>
      <c r="M70" s="33"/>
      <c r="N70" s="33"/>
      <c r="O70" s="33"/>
      <c r="P70" s="33"/>
    </row>
    <row r="71" spans="1:16" s="38" customFormat="1" ht="54" customHeight="1">
      <c r="A71" s="118"/>
      <c r="B71" s="180"/>
      <c r="C71" s="109"/>
      <c r="D71" s="101"/>
      <c r="E71" s="118"/>
      <c r="F71" s="90"/>
      <c r="G71" s="90"/>
      <c r="H71" s="90"/>
      <c r="I71" s="33" t="s">
        <v>23</v>
      </c>
      <c r="J71" s="42">
        <v>10049.3</v>
      </c>
      <c r="K71" s="42">
        <v>10049.3</v>
      </c>
      <c r="L71" s="42">
        <v>10049.3</v>
      </c>
      <c r="M71" s="33"/>
      <c r="N71" s="33"/>
      <c r="O71" s="33"/>
      <c r="P71" s="33"/>
    </row>
    <row r="72" spans="1:17" s="38" customFormat="1" ht="134.25" customHeight="1">
      <c r="A72" s="43" t="s">
        <v>138</v>
      </c>
      <c r="B72" s="44" t="s">
        <v>35</v>
      </c>
      <c r="C72" s="33"/>
      <c r="D72" s="20"/>
      <c r="E72" s="39">
        <v>732</v>
      </c>
      <c r="F72" s="36" t="s">
        <v>32</v>
      </c>
      <c r="G72" s="36" t="s">
        <v>122</v>
      </c>
      <c r="H72" s="39">
        <v>323</v>
      </c>
      <c r="I72" s="33" t="s">
        <v>29</v>
      </c>
      <c r="J72" s="42">
        <v>5526.4</v>
      </c>
      <c r="K72" s="42">
        <v>5095.1</v>
      </c>
      <c r="L72" s="42">
        <v>5095.1</v>
      </c>
      <c r="M72" s="40" t="s">
        <v>36</v>
      </c>
      <c r="N72" s="43">
        <v>27912</v>
      </c>
      <c r="O72" s="43">
        <v>25733</v>
      </c>
      <c r="P72" s="43">
        <v>25733</v>
      </c>
      <c r="Q72" s="38">
        <v>79378</v>
      </c>
    </row>
    <row r="73" spans="1:17" s="38" customFormat="1" ht="149.25" customHeight="1">
      <c r="A73" s="43" t="s">
        <v>140</v>
      </c>
      <c r="B73" s="44" t="s">
        <v>56</v>
      </c>
      <c r="C73" s="33"/>
      <c r="D73" s="20"/>
      <c r="E73" s="39">
        <v>732</v>
      </c>
      <c r="F73" s="36" t="s">
        <v>32</v>
      </c>
      <c r="G73" s="36" t="s">
        <v>123</v>
      </c>
      <c r="H73" s="39">
        <v>323</v>
      </c>
      <c r="I73" s="33" t="s">
        <v>29</v>
      </c>
      <c r="J73" s="42">
        <v>2486.746</v>
      </c>
      <c r="K73" s="42">
        <v>2801.5</v>
      </c>
      <c r="L73" s="42">
        <v>2801.5</v>
      </c>
      <c r="M73" s="45" t="s">
        <v>33</v>
      </c>
      <c r="N73" s="46">
        <v>3229</v>
      </c>
      <c r="O73" s="46">
        <v>3638</v>
      </c>
      <c r="P73" s="46">
        <v>3638</v>
      </c>
      <c r="Q73" s="38">
        <v>10505</v>
      </c>
    </row>
    <row r="74" spans="1:16" s="38" customFormat="1" ht="90.75" customHeight="1">
      <c r="A74" s="43" t="s">
        <v>141</v>
      </c>
      <c r="B74" s="44" t="s">
        <v>92</v>
      </c>
      <c r="C74" s="33"/>
      <c r="D74" s="20"/>
      <c r="E74" s="39">
        <v>732</v>
      </c>
      <c r="F74" s="36" t="s">
        <v>32</v>
      </c>
      <c r="G74" s="36" t="s">
        <v>124</v>
      </c>
      <c r="H74" s="39">
        <v>323</v>
      </c>
      <c r="I74" s="33" t="s">
        <v>29</v>
      </c>
      <c r="J74" s="42">
        <v>529</v>
      </c>
      <c r="K74" s="47">
        <v>529</v>
      </c>
      <c r="L74" s="47">
        <v>529</v>
      </c>
      <c r="M74" s="107" t="s">
        <v>66</v>
      </c>
      <c r="N74" s="105">
        <v>35617</v>
      </c>
      <c r="O74" s="105">
        <v>35617</v>
      </c>
      <c r="P74" s="105">
        <v>35617</v>
      </c>
    </row>
    <row r="75" spans="1:16" s="38" customFormat="1" ht="102.75" customHeight="1">
      <c r="A75" s="43" t="s">
        <v>151</v>
      </c>
      <c r="B75" s="44" t="s">
        <v>68</v>
      </c>
      <c r="C75" s="33"/>
      <c r="D75" s="20"/>
      <c r="E75" s="39">
        <v>732</v>
      </c>
      <c r="F75" s="36" t="s">
        <v>32</v>
      </c>
      <c r="G75" s="36" t="s">
        <v>125</v>
      </c>
      <c r="H75" s="39">
        <v>323</v>
      </c>
      <c r="I75" s="33" t="s">
        <v>23</v>
      </c>
      <c r="J75" s="42">
        <v>10049.3</v>
      </c>
      <c r="K75" s="42">
        <v>10049.3</v>
      </c>
      <c r="L75" s="42">
        <v>10049.3</v>
      </c>
      <c r="M75" s="109"/>
      <c r="N75" s="106"/>
      <c r="O75" s="106"/>
      <c r="P75" s="106"/>
    </row>
    <row r="76" spans="1:17" s="38" customFormat="1" ht="32.25" customHeight="1">
      <c r="A76" s="134" t="s">
        <v>60</v>
      </c>
      <c r="B76" s="135"/>
      <c r="C76" s="33"/>
      <c r="D76" s="33"/>
      <c r="E76" s="33"/>
      <c r="F76" s="33"/>
      <c r="G76" s="33"/>
      <c r="H76" s="33"/>
      <c r="I76" s="33" t="s">
        <v>25</v>
      </c>
      <c r="J76" s="42">
        <v>18591.446</v>
      </c>
      <c r="K76" s="42">
        <v>18474.9</v>
      </c>
      <c r="L76" s="42">
        <v>18474.9</v>
      </c>
      <c r="M76" s="33"/>
      <c r="N76" s="33"/>
      <c r="O76" s="33"/>
      <c r="P76" s="33"/>
      <c r="Q76" s="41">
        <v>55541.24600000001</v>
      </c>
    </row>
    <row r="77" spans="1:17" s="38" customFormat="1" ht="35.25" customHeight="1">
      <c r="A77" s="136"/>
      <c r="B77" s="137"/>
      <c r="C77" s="33"/>
      <c r="D77" s="33"/>
      <c r="E77" s="33"/>
      <c r="F77" s="33"/>
      <c r="G77" s="33"/>
      <c r="H77" s="33"/>
      <c r="I77" s="33" t="s">
        <v>10</v>
      </c>
      <c r="J77" s="42">
        <v>8542.146</v>
      </c>
      <c r="K77" s="42">
        <v>8425.6</v>
      </c>
      <c r="L77" s="42">
        <v>8425.6</v>
      </c>
      <c r="M77" s="33"/>
      <c r="N77" s="33"/>
      <c r="O77" s="33"/>
      <c r="P77" s="33"/>
      <c r="Q77" s="41">
        <v>25393.345999999998</v>
      </c>
    </row>
    <row r="78" spans="1:17" s="38" customFormat="1" ht="42.75" customHeight="1">
      <c r="A78" s="138"/>
      <c r="B78" s="139"/>
      <c r="C78" s="33"/>
      <c r="D78" s="33"/>
      <c r="E78" s="33"/>
      <c r="F78" s="33"/>
      <c r="G78" s="33"/>
      <c r="H78" s="33"/>
      <c r="I78" s="33" t="s">
        <v>23</v>
      </c>
      <c r="J78" s="42">
        <v>10049.3</v>
      </c>
      <c r="K78" s="42">
        <v>10049.3</v>
      </c>
      <c r="L78" s="42">
        <v>10049.3</v>
      </c>
      <c r="M78" s="33"/>
      <c r="N78" s="33"/>
      <c r="O78" s="33"/>
      <c r="P78" s="33"/>
      <c r="Q78" s="41">
        <v>30147.899999999998</v>
      </c>
    </row>
    <row r="79" spans="1:16" s="38" customFormat="1" ht="88.5" customHeight="1">
      <c r="A79" s="43" t="s">
        <v>48</v>
      </c>
      <c r="B79" s="18" t="s">
        <v>159</v>
      </c>
      <c r="C79" s="39" t="s">
        <v>26</v>
      </c>
      <c r="D79" s="39"/>
      <c r="E79" s="39"/>
      <c r="F79" s="39"/>
      <c r="G79" s="39"/>
      <c r="H79" s="39"/>
      <c r="I79" s="20"/>
      <c r="J79" s="48"/>
      <c r="K79" s="48"/>
      <c r="L79" s="48"/>
      <c r="M79" s="48"/>
      <c r="N79" s="39"/>
      <c r="O79" s="39"/>
      <c r="P79" s="39"/>
    </row>
    <row r="80" spans="1:16" s="38" customFormat="1" ht="41.25" customHeight="1">
      <c r="A80" s="116" t="s">
        <v>65</v>
      </c>
      <c r="B80" s="107" t="s">
        <v>63</v>
      </c>
      <c r="C80" s="107"/>
      <c r="D80" s="99" t="s">
        <v>149</v>
      </c>
      <c r="E80" s="116">
        <v>732</v>
      </c>
      <c r="F80" s="89" t="s">
        <v>28</v>
      </c>
      <c r="G80" s="89" t="s">
        <v>87</v>
      </c>
      <c r="H80" s="89" t="s">
        <v>28</v>
      </c>
      <c r="I80" s="33" t="s">
        <v>29</v>
      </c>
      <c r="J80" s="42">
        <f>67690.583+7328.884</f>
        <v>75019.467</v>
      </c>
      <c r="K80" s="42">
        <v>67023</v>
      </c>
      <c r="L80" s="42">
        <v>69737.2</v>
      </c>
      <c r="M80" s="71"/>
      <c r="N80" s="33"/>
      <c r="O80" s="33"/>
      <c r="P80" s="33"/>
    </row>
    <row r="81" spans="1:16" s="38" customFormat="1" ht="23.25" customHeight="1">
      <c r="A81" s="117"/>
      <c r="B81" s="108"/>
      <c r="C81" s="108"/>
      <c r="D81" s="100"/>
      <c r="E81" s="117"/>
      <c r="F81" s="124"/>
      <c r="G81" s="124"/>
      <c r="H81" s="124"/>
      <c r="I81" s="99" t="s">
        <v>90</v>
      </c>
      <c r="J81" s="175">
        <v>65071.2</v>
      </c>
      <c r="K81" s="144">
        <v>66823</v>
      </c>
      <c r="L81" s="144">
        <v>67841</v>
      </c>
      <c r="M81" s="33"/>
      <c r="N81" s="33"/>
      <c r="O81" s="33"/>
      <c r="P81" s="33"/>
    </row>
    <row r="82" spans="1:16" s="38" customFormat="1" ht="30" customHeight="1">
      <c r="A82" s="117"/>
      <c r="B82" s="108"/>
      <c r="C82" s="108"/>
      <c r="D82" s="100"/>
      <c r="E82" s="117"/>
      <c r="F82" s="124"/>
      <c r="G82" s="124"/>
      <c r="H82" s="124"/>
      <c r="I82" s="101"/>
      <c r="J82" s="195"/>
      <c r="K82" s="145"/>
      <c r="L82" s="145"/>
      <c r="M82" s="33"/>
      <c r="N82" s="33"/>
      <c r="O82" s="33"/>
      <c r="P82" s="33"/>
    </row>
    <row r="83" spans="1:16" s="38" customFormat="1" ht="30" customHeight="1">
      <c r="A83" s="117"/>
      <c r="B83" s="108"/>
      <c r="C83" s="108"/>
      <c r="D83" s="100"/>
      <c r="E83" s="117"/>
      <c r="F83" s="124"/>
      <c r="G83" s="124"/>
      <c r="H83" s="124"/>
      <c r="I83" s="14" t="s">
        <v>23</v>
      </c>
      <c r="J83" s="25">
        <v>118434.5</v>
      </c>
      <c r="K83" s="27">
        <v>0</v>
      </c>
      <c r="L83" s="27">
        <v>0</v>
      </c>
      <c r="M83" s="71"/>
      <c r="N83" s="33"/>
      <c r="O83" s="33"/>
      <c r="P83" s="33"/>
    </row>
    <row r="84" spans="1:16" s="38" customFormat="1" ht="47.25" customHeight="1">
      <c r="A84" s="118"/>
      <c r="B84" s="109"/>
      <c r="C84" s="109"/>
      <c r="D84" s="101"/>
      <c r="E84" s="118"/>
      <c r="F84" s="90"/>
      <c r="G84" s="90"/>
      <c r="H84" s="90"/>
      <c r="I84" s="14" t="s">
        <v>202</v>
      </c>
      <c r="J84" s="25">
        <v>118434.5</v>
      </c>
      <c r="K84" s="27">
        <v>0</v>
      </c>
      <c r="L84" s="27">
        <v>0</v>
      </c>
      <c r="M84" s="33"/>
      <c r="N84" s="33"/>
      <c r="O84" s="33"/>
      <c r="P84" s="33"/>
    </row>
    <row r="85" spans="1:16" ht="119.25" customHeight="1">
      <c r="A85" s="89" t="s">
        <v>160</v>
      </c>
      <c r="B85" s="110" t="s">
        <v>71</v>
      </c>
      <c r="C85" s="99" t="s">
        <v>74</v>
      </c>
      <c r="D85" s="116" t="s">
        <v>149</v>
      </c>
      <c r="E85" s="89" t="s">
        <v>103</v>
      </c>
      <c r="F85" s="89" t="s">
        <v>15</v>
      </c>
      <c r="G85" s="89" t="s">
        <v>88</v>
      </c>
      <c r="H85" s="89" t="s">
        <v>72</v>
      </c>
      <c r="I85" s="99" t="s">
        <v>10</v>
      </c>
      <c r="J85" s="175">
        <f>49793.47+7328.884</f>
        <v>57122.354</v>
      </c>
      <c r="K85" s="144">
        <v>66823</v>
      </c>
      <c r="L85" s="144">
        <v>69537.2</v>
      </c>
      <c r="M85" s="40" t="s">
        <v>73</v>
      </c>
      <c r="N85" s="49" t="s">
        <v>191</v>
      </c>
      <c r="O85" s="49" t="s">
        <v>192</v>
      </c>
      <c r="P85" s="49" t="s">
        <v>193</v>
      </c>
    </row>
    <row r="86" spans="1:16" ht="77.25" customHeight="1">
      <c r="A86" s="124"/>
      <c r="B86" s="111"/>
      <c r="C86" s="100"/>
      <c r="D86" s="117"/>
      <c r="E86" s="124"/>
      <c r="F86" s="124"/>
      <c r="G86" s="124"/>
      <c r="H86" s="124"/>
      <c r="I86" s="101"/>
      <c r="J86" s="195"/>
      <c r="K86" s="145"/>
      <c r="L86" s="145"/>
      <c r="M86" s="18" t="s">
        <v>76</v>
      </c>
      <c r="N86" s="20">
        <v>31</v>
      </c>
      <c r="O86" s="20">
        <v>31</v>
      </c>
      <c r="P86" s="20">
        <v>31</v>
      </c>
    </row>
    <row r="87" spans="1:17" ht="61.5" customHeight="1">
      <c r="A87" s="124"/>
      <c r="B87" s="111"/>
      <c r="C87" s="100"/>
      <c r="D87" s="117"/>
      <c r="E87" s="124"/>
      <c r="F87" s="124"/>
      <c r="G87" s="124"/>
      <c r="H87" s="124"/>
      <c r="I87" s="99" t="s">
        <v>91</v>
      </c>
      <c r="J87" s="175">
        <v>47374.087</v>
      </c>
      <c r="K87" s="144">
        <v>66823</v>
      </c>
      <c r="L87" s="144">
        <v>67841</v>
      </c>
      <c r="M87" s="99" t="s">
        <v>208</v>
      </c>
      <c r="N87" s="99">
        <v>202.7</v>
      </c>
      <c r="O87" s="99">
        <v>202.7</v>
      </c>
      <c r="P87" s="99">
        <v>202.7</v>
      </c>
      <c r="Q87" s="155"/>
    </row>
    <row r="88" spans="1:17" s="38" customFormat="1" ht="57.75" customHeight="1">
      <c r="A88" s="124"/>
      <c r="B88" s="111"/>
      <c r="C88" s="100"/>
      <c r="D88" s="117"/>
      <c r="E88" s="124"/>
      <c r="F88" s="124"/>
      <c r="G88" s="124"/>
      <c r="H88" s="124"/>
      <c r="I88" s="100"/>
      <c r="J88" s="203"/>
      <c r="K88" s="184"/>
      <c r="L88" s="184"/>
      <c r="M88" s="100"/>
      <c r="N88" s="100"/>
      <c r="O88" s="100"/>
      <c r="P88" s="100"/>
      <c r="Q88" s="155"/>
    </row>
    <row r="89" spans="1:17" s="38" customFormat="1" ht="14.25" customHeight="1">
      <c r="A89" s="90"/>
      <c r="B89" s="112"/>
      <c r="C89" s="101"/>
      <c r="D89" s="118"/>
      <c r="E89" s="90"/>
      <c r="F89" s="90"/>
      <c r="G89" s="90"/>
      <c r="H89" s="90"/>
      <c r="I89" s="101"/>
      <c r="J89" s="195"/>
      <c r="K89" s="145"/>
      <c r="L89" s="145"/>
      <c r="M89" s="101"/>
      <c r="N89" s="101"/>
      <c r="O89" s="101"/>
      <c r="P89" s="101"/>
      <c r="Q89" s="155"/>
    </row>
    <row r="90" spans="1:16" s="38" customFormat="1" ht="132.75" customHeight="1">
      <c r="A90" s="20" t="s">
        <v>161</v>
      </c>
      <c r="B90" s="18" t="s">
        <v>77</v>
      </c>
      <c r="C90" s="33" t="s">
        <v>99</v>
      </c>
      <c r="D90" s="20" t="s">
        <v>149</v>
      </c>
      <c r="E90" s="39">
        <v>732</v>
      </c>
      <c r="F90" s="36" t="s">
        <v>155</v>
      </c>
      <c r="G90" s="36" t="s">
        <v>89</v>
      </c>
      <c r="H90" s="39">
        <v>244</v>
      </c>
      <c r="I90" s="14" t="s">
        <v>10</v>
      </c>
      <c r="J90" s="42">
        <v>200</v>
      </c>
      <c r="K90" s="47">
        <v>200</v>
      </c>
      <c r="L90" s="47">
        <v>200</v>
      </c>
      <c r="M90" s="23" t="s">
        <v>97</v>
      </c>
      <c r="N90" s="37" t="s">
        <v>156</v>
      </c>
      <c r="O90" s="37" t="s">
        <v>156</v>
      </c>
      <c r="P90" s="37" t="s">
        <v>156</v>
      </c>
    </row>
    <row r="91" spans="1:16" s="38" customFormat="1" ht="39" customHeight="1">
      <c r="A91" s="116" t="s">
        <v>196</v>
      </c>
      <c r="B91" s="99" t="s">
        <v>195</v>
      </c>
      <c r="C91" s="107" t="s">
        <v>74</v>
      </c>
      <c r="D91" s="116" t="s">
        <v>149</v>
      </c>
      <c r="E91" s="154">
        <v>732</v>
      </c>
      <c r="F91" s="89" t="s">
        <v>15</v>
      </c>
      <c r="G91" s="89" t="s">
        <v>197</v>
      </c>
      <c r="H91" s="116">
        <v>611</v>
      </c>
      <c r="I91" s="14" t="s">
        <v>10</v>
      </c>
      <c r="J91" s="42">
        <v>17697.113</v>
      </c>
      <c r="K91" s="47">
        <v>0</v>
      </c>
      <c r="L91" s="47">
        <v>0</v>
      </c>
      <c r="M91" s="200" t="s">
        <v>198</v>
      </c>
      <c r="N91" s="91" t="s">
        <v>224</v>
      </c>
      <c r="O91" s="91" t="s">
        <v>109</v>
      </c>
      <c r="P91" s="91" t="s">
        <v>109</v>
      </c>
    </row>
    <row r="92" spans="1:16" s="38" customFormat="1" ht="52.5" customHeight="1">
      <c r="A92" s="117"/>
      <c r="B92" s="100"/>
      <c r="C92" s="108"/>
      <c r="D92" s="117"/>
      <c r="E92" s="160"/>
      <c r="F92" s="90"/>
      <c r="G92" s="90"/>
      <c r="H92" s="118"/>
      <c r="I92" s="14" t="s">
        <v>201</v>
      </c>
      <c r="J92" s="42">
        <v>17637.113</v>
      </c>
      <c r="K92" s="47">
        <v>0</v>
      </c>
      <c r="L92" s="47">
        <v>0</v>
      </c>
      <c r="M92" s="201"/>
      <c r="N92" s="170"/>
      <c r="O92" s="170"/>
      <c r="P92" s="170"/>
    </row>
    <row r="93" spans="1:16" s="38" customFormat="1" ht="30" customHeight="1">
      <c r="A93" s="117"/>
      <c r="B93" s="100"/>
      <c r="C93" s="108"/>
      <c r="D93" s="117"/>
      <c r="E93" s="50">
        <v>732</v>
      </c>
      <c r="F93" s="36" t="s">
        <v>15</v>
      </c>
      <c r="G93" s="36" t="s">
        <v>199</v>
      </c>
      <c r="H93" s="39">
        <v>611</v>
      </c>
      <c r="I93" s="14" t="s">
        <v>23</v>
      </c>
      <c r="J93" s="42">
        <v>118434.5</v>
      </c>
      <c r="K93" s="47">
        <v>0</v>
      </c>
      <c r="L93" s="47">
        <v>0</v>
      </c>
      <c r="M93" s="201"/>
      <c r="N93" s="170"/>
      <c r="O93" s="170"/>
      <c r="P93" s="170"/>
    </row>
    <row r="94" spans="1:16" s="38" customFormat="1" ht="48.75" customHeight="1">
      <c r="A94" s="118"/>
      <c r="B94" s="101"/>
      <c r="C94" s="109"/>
      <c r="D94" s="118"/>
      <c r="E94" s="50">
        <v>732</v>
      </c>
      <c r="F94" s="36" t="s">
        <v>15</v>
      </c>
      <c r="G94" s="36" t="s">
        <v>199</v>
      </c>
      <c r="H94" s="39">
        <v>611</v>
      </c>
      <c r="I94" s="14" t="s">
        <v>200</v>
      </c>
      <c r="J94" s="42">
        <v>118434.5</v>
      </c>
      <c r="K94" s="47">
        <v>0</v>
      </c>
      <c r="L94" s="47">
        <v>0</v>
      </c>
      <c r="M94" s="202"/>
      <c r="N94" s="92"/>
      <c r="O94" s="92"/>
      <c r="P94" s="92"/>
    </row>
    <row r="95" spans="1:18" s="38" customFormat="1" ht="52.5" customHeight="1">
      <c r="A95" s="152" t="s">
        <v>93</v>
      </c>
      <c r="B95" s="154"/>
      <c r="C95" s="152"/>
      <c r="D95" s="153"/>
      <c r="E95" s="153"/>
      <c r="F95" s="153"/>
      <c r="G95" s="153"/>
      <c r="H95" s="154"/>
      <c r="I95" s="14" t="s">
        <v>25</v>
      </c>
      <c r="J95" s="76">
        <f>186125.083+7328.884</f>
        <v>193453.967</v>
      </c>
      <c r="K95" s="76">
        <v>67023</v>
      </c>
      <c r="L95" s="76">
        <v>69737.2</v>
      </c>
      <c r="M95" s="23"/>
      <c r="N95" s="23"/>
      <c r="O95" s="23"/>
      <c r="P95" s="23"/>
      <c r="Q95" s="41">
        <f aca="true" t="shared" si="0" ref="Q95:Q100">J95+K95+L95</f>
        <v>330214.167</v>
      </c>
      <c r="R95" s="41">
        <v>0</v>
      </c>
    </row>
    <row r="96" spans="1:18" s="38" customFormat="1" ht="40.5" customHeight="1">
      <c r="A96" s="155"/>
      <c r="B96" s="157"/>
      <c r="C96" s="155"/>
      <c r="D96" s="156"/>
      <c r="E96" s="156"/>
      <c r="F96" s="156"/>
      <c r="G96" s="156"/>
      <c r="H96" s="157"/>
      <c r="I96" s="14" t="s">
        <v>10</v>
      </c>
      <c r="J96" s="42">
        <f>67690.583+7328.884</f>
        <v>75019.467</v>
      </c>
      <c r="K96" s="42">
        <v>67023</v>
      </c>
      <c r="L96" s="42">
        <v>69737.2</v>
      </c>
      <c r="M96" s="23"/>
      <c r="N96" s="23"/>
      <c r="O96" s="23"/>
      <c r="P96" s="23"/>
      <c r="Q96" s="41">
        <f t="shared" si="0"/>
        <v>211779.66700000002</v>
      </c>
      <c r="R96" s="41">
        <v>0</v>
      </c>
    </row>
    <row r="97" spans="1:18" s="38" customFormat="1" ht="43.5" customHeight="1">
      <c r="A97" s="155"/>
      <c r="B97" s="157"/>
      <c r="C97" s="155"/>
      <c r="D97" s="156"/>
      <c r="E97" s="156"/>
      <c r="F97" s="156"/>
      <c r="G97" s="156"/>
      <c r="H97" s="157"/>
      <c r="I97" s="14" t="s">
        <v>90</v>
      </c>
      <c r="J97" s="25">
        <v>65071.2</v>
      </c>
      <c r="K97" s="25">
        <v>66823</v>
      </c>
      <c r="L97" s="25">
        <v>67841</v>
      </c>
      <c r="M97" s="23"/>
      <c r="N97" s="23"/>
      <c r="O97" s="23"/>
      <c r="P97" s="23"/>
      <c r="Q97" s="41">
        <f t="shared" si="0"/>
        <v>199735.2</v>
      </c>
      <c r="R97" s="41">
        <v>0</v>
      </c>
    </row>
    <row r="98" spans="1:18" s="38" customFormat="1" ht="91.5" customHeight="1" hidden="1">
      <c r="A98" s="155"/>
      <c r="B98" s="157"/>
      <c r="C98" s="155"/>
      <c r="D98" s="156"/>
      <c r="E98" s="156"/>
      <c r="F98" s="156"/>
      <c r="G98" s="156"/>
      <c r="H98" s="157"/>
      <c r="I98" s="14"/>
      <c r="J98" s="25"/>
      <c r="K98" s="27"/>
      <c r="L98" s="27"/>
      <c r="M98" s="23"/>
      <c r="N98" s="23"/>
      <c r="O98" s="23"/>
      <c r="P98" s="23"/>
      <c r="Q98" s="41">
        <f t="shared" si="0"/>
        <v>0</v>
      </c>
      <c r="R98" s="41">
        <v>0</v>
      </c>
    </row>
    <row r="99" spans="1:18" s="38" customFormat="1" ht="36.75" customHeight="1">
      <c r="A99" s="155"/>
      <c r="B99" s="157"/>
      <c r="C99" s="155"/>
      <c r="D99" s="156"/>
      <c r="E99" s="156"/>
      <c r="F99" s="156"/>
      <c r="G99" s="156"/>
      <c r="H99" s="157"/>
      <c r="I99" s="14" t="s">
        <v>23</v>
      </c>
      <c r="J99" s="42">
        <v>118434.5</v>
      </c>
      <c r="K99" s="42">
        <v>0</v>
      </c>
      <c r="L99" s="42">
        <v>0</v>
      </c>
      <c r="M99" s="23"/>
      <c r="N99" s="23"/>
      <c r="O99" s="23"/>
      <c r="P99" s="23"/>
      <c r="Q99" s="41">
        <f t="shared" si="0"/>
        <v>118434.5</v>
      </c>
      <c r="R99" s="41">
        <v>0</v>
      </c>
    </row>
    <row r="100" spans="1:18" s="38" customFormat="1" ht="54" customHeight="1">
      <c r="A100" s="158"/>
      <c r="B100" s="160"/>
      <c r="C100" s="158"/>
      <c r="D100" s="159"/>
      <c r="E100" s="159"/>
      <c r="F100" s="159"/>
      <c r="G100" s="159"/>
      <c r="H100" s="160"/>
      <c r="I100" s="14" t="s">
        <v>200</v>
      </c>
      <c r="J100" s="42">
        <v>118434.5</v>
      </c>
      <c r="K100" s="47">
        <v>0</v>
      </c>
      <c r="L100" s="47">
        <v>0</v>
      </c>
      <c r="M100" s="23"/>
      <c r="N100" s="23"/>
      <c r="O100" s="23"/>
      <c r="P100" s="23"/>
      <c r="Q100" s="41">
        <f t="shared" si="0"/>
        <v>118434.5</v>
      </c>
      <c r="R100" s="41">
        <v>0</v>
      </c>
    </row>
    <row r="101" spans="1:16" s="38" customFormat="1" ht="159.75" customHeight="1">
      <c r="A101" s="104" t="s">
        <v>162</v>
      </c>
      <c r="B101" s="104"/>
      <c r="C101" s="39" t="s">
        <v>101</v>
      </c>
      <c r="D101" s="39"/>
      <c r="E101" s="39"/>
      <c r="F101" s="39"/>
      <c r="G101" s="39"/>
      <c r="H101" s="39"/>
      <c r="I101" s="20"/>
      <c r="J101" s="48"/>
      <c r="K101" s="39"/>
      <c r="L101" s="39"/>
      <c r="M101" s="39"/>
      <c r="N101" s="39"/>
      <c r="O101" s="39"/>
      <c r="P101" s="39"/>
    </row>
    <row r="102" spans="1:16" s="38" customFormat="1" ht="71.25" customHeight="1">
      <c r="A102" s="20" t="s">
        <v>163</v>
      </c>
      <c r="B102" s="18" t="s">
        <v>47</v>
      </c>
      <c r="C102" s="99" t="s">
        <v>79</v>
      </c>
      <c r="D102" s="116" t="s">
        <v>149</v>
      </c>
      <c r="E102" s="21">
        <v>732</v>
      </c>
      <c r="F102" s="21" t="s">
        <v>28</v>
      </c>
      <c r="G102" s="21" t="s">
        <v>54</v>
      </c>
      <c r="H102" s="21" t="s">
        <v>24</v>
      </c>
      <c r="I102" s="14" t="s">
        <v>25</v>
      </c>
      <c r="J102" s="25">
        <f>31487.8+569</f>
        <v>32056.8</v>
      </c>
      <c r="K102" s="25">
        <v>9299.6</v>
      </c>
      <c r="L102" s="25">
        <v>15134.4</v>
      </c>
      <c r="M102" s="20"/>
      <c r="N102" s="20"/>
      <c r="O102" s="20"/>
      <c r="P102" s="20"/>
    </row>
    <row r="103" spans="1:16" s="38" customFormat="1" ht="11.25" customHeight="1">
      <c r="A103" s="119" t="s">
        <v>164</v>
      </c>
      <c r="B103" s="120"/>
      <c r="C103" s="100"/>
      <c r="D103" s="117"/>
      <c r="E103" s="89">
        <v>732</v>
      </c>
      <c r="F103" s="89" t="s">
        <v>21</v>
      </c>
      <c r="G103" s="91" t="s">
        <v>55</v>
      </c>
      <c r="H103" s="89">
        <v>414</v>
      </c>
      <c r="I103" s="104" t="s">
        <v>10</v>
      </c>
      <c r="J103" s="175">
        <v>0</v>
      </c>
      <c r="K103" s="144">
        <v>709</v>
      </c>
      <c r="L103" s="144">
        <v>1967.5</v>
      </c>
      <c r="M103" s="99" t="s">
        <v>127</v>
      </c>
      <c r="N103" s="116">
        <v>8.071</v>
      </c>
      <c r="O103" s="116">
        <v>1.55</v>
      </c>
      <c r="P103" s="181">
        <v>3</v>
      </c>
    </row>
    <row r="104" spans="1:16" s="38" customFormat="1" ht="20.25" customHeight="1">
      <c r="A104" s="171"/>
      <c r="B104" s="172"/>
      <c r="C104" s="100"/>
      <c r="D104" s="117"/>
      <c r="E104" s="90"/>
      <c r="F104" s="90"/>
      <c r="G104" s="92"/>
      <c r="H104" s="90"/>
      <c r="I104" s="104"/>
      <c r="J104" s="195"/>
      <c r="K104" s="145"/>
      <c r="L104" s="145"/>
      <c r="M104" s="100"/>
      <c r="N104" s="117"/>
      <c r="O104" s="117"/>
      <c r="P104" s="182"/>
    </row>
    <row r="105" spans="1:16" s="38" customFormat="1" ht="20.25" customHeight="1">
      <c r="A105" s="171"/>
      <c r="B105" s="172"/>
      <c r="C105" s="100"/>
      <c r="D105" s="117"/>
      <c r="E105" s="26" t="s">
        <v>103</v>
      </c>
      <c r="F105" s="26" t="s">
        <v>21</v>
      </c>
      <c r="G105" s="60" t="s">
        <v>55</v>
      </c>
      <c r="H105" s="26" t="s">
        <v>100</v>
      </c>
      <c r="I105" s="104"/>
      <c r="J105" s="83">
        <f>300+569</f>
        <v>869</v>
      </c>
      <c r="K105" s="59"/>
      <c r="L105" s="59"/>
      <c r="M105" s="100"/>
      <c r="N105" s="117"/>
      <c r="O105" s="117"/>
      <c r="P105" s="182"/>
    </row>
    <row r="106" spans="1:16" s="38" customFormat="1" ht="50.25" customHeight="1">
      <c r="A106" s="171"/>
      <c r="B106" s="172"/>
      <c r="C106" s="100"/>
      <c r="D106" s="117"/>
      <c r="E106" s="21"/>
      <c r="F106" s="21" t="s">
        <v>15</v>
      </c>
      <c r="G106" s="37" t="s">
        <v>55</v>
      </c>
      <c r="H106" s="21" t="s">
        <v>100</v>
      </c>
      <c r="I106" s="104"/>
      <c r="J106" s="25">
        <v>4055</v>
      </c>
      <c r="K106" s="27">
        <v>500</v>
      </c>
      <c r="L106" s="27">
        <v>0</v>
      </c>
      <c r="M106" s="100"/>
      <c r="N106" s="117"/>
      <c r="O106" s="117"/>
      <c r="P106" s="182"/>
    </row>
    <row r="107" spans="1:16" s="38" customFormat="1" ht="33" customHeight="1">
      <c r="A107" s="171"/>
      <c r="B107" s="172"/>
      <c r="C107" s="100"/>
      <c r="D107" s="117"/>
      <c r="E107" s="21" t="s">
        <v>103</v>
      </c>
      <c r="F107" s="21" t="s">
        <v>21</v>
      </c>
      <c r="G107" s="37" t="s">
        <v>104</v>
      </c>
      <c r="H107" s="21" t="s">
        <v>100</v>
      </c>
      <c r="I107" s="14" t="s">
        <v>23</v>
      </c>
      <c r="J107" s="25">
        <v>0</v>
      </c>
      <c r="K107" s="27">
        <v>5490.6</v>
      </c>
      <c r="L107" s="27">
        <v>13166.9</v>
      </c>
      <c r="M107" s="100"/>
      <c r="N107" s="117"/>
      <c r="O107" s="117"/>
      <c r="P107" s="182"/>
    </row>
    <row r="108" spans="1:16" s="38" customFormat="1" ht="30.75" customHeight="1">
      <c r="A108" s="173"/>
      <c r="B108" s="174"/>
      <c r="C108" s="101"/>
      <c r="D108" s="118"/>
      <c r="E108" s="21" t="s">
        <v>103</v>
      </c>
      <c r="F108" s="21" t="s">
        <v>15</v>
      </c>
      <c r="G108" s="37" t="s">
        <v>104</v>
      </c>
      <c r="H108" s="21" t="s">
        <v>100</v>
      </c>
      <c r="I108" s="14" t="s">
        <v>23</v>
      </c>
      <c r="J108" s="25">
        <v>27132.8</v>
      </c>
      <c r="K108" s="27">
        <v>2600</v>
      </c>
      <c r="L108" s="27">
        <v>0</v>
      </c>
      <c r="M108" s="101"/>
      <c r="N108" s="118"/>
      <c r="O108" s="118"/>
      <c r="P108" s="183"/>
    </row>
    <row r="109" spans="1:17" s="38" customFormat="1" ht="31.5" customHeight="1">
      <c r="A109" s="125" t="s">
        <v>61</v>
      </c>
      <c r="B109" s="126"/>
      <c r="C109" s="126"/>
      <c r="D109" s="126"/>
      <c r="E109" s="126"/>
      <c r="F109" s="126"/>
      <c r="G109" s="126"/>
      <c r="H109" s="127"/>
      <c r="I109" s="20" t="s">
        <v>25</v>
      </c>
      <c r="J109" s="25">
        <f>31487.8+569</f>
        <v>32056.8</v>
      </c>
      <c r="K109" s="25">
        <v>9299.6</v>
      </c>
      <c r="L109" s="25">
        <v>15134.4</v>
      </c>
      <c r="M109" s="25"/>
      <c r="N109" s="20"/>
      <c r="O109" s="20"/>
      <c r="P109" s="20"/>
      <c r="Q109" s="41">
        <f>J109+K109+L109</f>
        <v>56490.8</v>
      </c>
    </row>
    <row r="110" spans="1:17" s="38" customFormat="1" ht="30" customHeight="1">
      <c r="A110" s="128"/>
      <c r="B110" s="129"/>
      <c r="C110" s="129"/>
      <c r="D110" s="129"/>
      <c r="E110" s="129"/>
      <c r="F110" s="129"/>
      <c r="G110" s="129"/>
      <c r="H110" s="130"/>
      <c r="I110" s="14" t="s">
        <v>10</v>
      </c>
      <c r="J110" s="25">
        <f>4355+569</f>
        <v>4924</v>
      </c>
      <c r="K110" s="25">
        <v>1209</v>
      </c>
      <c r="L110" s="25">
        <v>1967.5</v>
      </c>
      <c r="M110" s="25"/>
      <c r="N110" s="20"/>
      <c r="O110" s="20"/>
      <c r="P110" s="20"/>
      <c r="Q110" s="41">
        <f>J110+K110+L110</f>
        <v>8100.5</v>
      </c>
    </row>
    <row r="111" spans="1:17" s="38" customFormat="1" ht="33" customHeight="1">
      <c r="A111" s="185"/>
      <c r="B111" s="186"/>
      <c r="C111" s="186"/>
      <c r="D111" s="186"/>
      <c r="E111" s="186"/>
      <c r="F111" s="186"/>
      <c r="G111" s="186"/>
      <c r="H111" s="187"/>
      <c r="I111" s="14" t="s">
        <v>23</v>
      </c>
      <c r="J111" s="25">
        <v>27132.8</v>
      </c>
      <c r="K111" s="25">
        <v>8090.6</v>
      </c>
      <c r="L111" s="25">
        <v>13166.9</v>
      </c>
      <c r="M111" s="25"/>
      <c r="N111" s="20"/>
      <c r="O111" s="20"/>
      <c r="P111" s="20"/>
      <c r="Q111" s="41">
        <f>J111+K111+L111</f>
        <v>48390.3</v>
      </c>
    </row>
    <row r="112" spans="1:16" ht="67.5" customHeight="1">
      <c r="A112" s="104" t="s">
        <v>174</v>
      </c>
      <c r="B112" s="104"/>
      <c r="C112" s="113" t="s">
        <v>113</v>
      </c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8"/>
      <c r="O112" s="18"/>
      <c r="P112" s="18"/>
    </row>
    <row r="113" spans="1:16" ht="78" customHeight="1">
      <c r="A113" s="18" t="s">
        <v>165</v>
      </c>
      <c r="B113" s="18" t="s">
        <v>105</v>
      </c>
      <c r="C113" s="99" t="s">
        <v>4</v>
      </c>
      <c r="D113" s="116" t="s">
        <v>149</v>
      </c>
      <c r="E113" s="21">
        <v>732</v>
      </c>
      <c r="F113" s="21" t="s">
        <v>21</v>
      </c>
      <c r="G113" s="21" t="s">
        <v>106</v>
      </c>
      <c r="H113" s="18">
        <v>0</v>
      </c>
      <c r="I113" s="14" t="s">
        <v>25</v>
      </c>
      <c r="J113" s="52">
        <v>0</v>
      </c>
      <c r="K113" s="52">
        <v>8710.97136</v>
      </c>
      <c r="L113" s="52">
        <v>13500</v>
      </c>
      <c r="M113" s="14"/>
      <c r="N113" s="14"/>
      <c r="O113" s="14"/>
      <c r="P113" s="14"/>
    </row>
    <row r="114" spans="1:16" ht="35.25" customHeight="1">
      <c r="A114" s="99" t="s">
        <v>166</v>
      </c>
      <c r="B114" s="113" t="s">
        <v>111</v>
      </c>
      <c r="C114" s="100"/>
      <c r="D114" s="117"/>
      <c r="E114" s="99">
        <v>732</v>
      </c>
      <c r="F114" s="91" t="s">
        <v>21</v>
      </c>
      <c r="G114" s="53" t="s">
        <v>110</v>
      </c>
      <c r="H114" s="99">
        <v>244</v>
      </c>
      <c r="I114" s="14" t="s">
        <v>10</v>
      </c>
      <c r="J114" s="52">
        <v>0</v>
      </c>
      <c r="K114" s="52">
        <v>8710.97136</v>
      </c>
      <c r="L114" s="54">
        <v>1755</v>
      </c>
      <c r="M114" s="99" t="s">
        <v>108</v>
      </c>
      <c r="N114" s="91" t="s">
        <v>109</v>
      </c>
      <c r="O114" s="91" t="s">
        <v>109</v>
      </c>
      <c r="P114" s="91" t="s">
        <v>153</v>
      </c>
    </row>
    <row r="115" spans="1:16" ht="36.75" customHeight="1">
      <c r="A115" s="101"/>
      <c r="B115" s="113"/>
      <c r="C115" s="101"/>
      <c r="D115" s="118"/>
      <c r="E115" s="101"/>
      <c r="F115" s="92"/>
      <c r="G115" s="53" t="s">
        <v>116</v>
      </c>
      <c r="H115" s="101"/>
      <c r="I115" s="14" t="s">
        <v>23</v>
      </c>
      <c r="J115" s="52">
        <v>0</v>
      </c>
      <c r="K115" s="54">
        <v>0</v>
      </c>
      <c r="L115" s="54">
        <v>11745</v>
      </c>
      <c r="M115" s="101"/>
      <c r="N115" s="92"/>
      <c r="O115" s="92"/>
      <c r="P115" s="92"/>
    </row>
    <row r="116" spans="1:16" ht="34.5" customHeight="1">
      <c r="A116" s="171" t="s">
        <v>234</v>
      </c>
      <c r="B116" s="121" t="s">
        <v>225</v>
      </c>
      <c r="C116" s="122" t="s">
        <v>129</v>
      </c>
      <c r="D116" s="156" t="s">
        <v>149</v>
      </c>
      <c r="E116" s="122">
        <v>732</v>
      </c>
      <c r="F116" s="98" t="s">
        <v>21</v>
      </c>
      <c r="G116" s="97" t="s">
        <v>235</v>
      </c>
      <c r="H116" s="172">
        <v>414</v>
      </c>
      <c r="I116" s="14" t="s">
        <v>25</v>
      </c>
      <c r="J116" s="52">
        <v>0</v>
      </c>
      <c r="K116" s="52">
        <v>8710.97136</v>
      </c>
      <c r="L116" s="52">
        <v>0</v>
      </c>
      <c r="M116" s="99" t="s">
        <v>236</v>
      </c>
      <c r="N116" s="91" t="s">
        <v>109</v>
      </c>
      <c r="O116" s="91" t="s">
        <v>227</v>
      </c>
      <c r="P116" s="91" t="s">
        <v>109</v>
      </c>
    </row>
    <row r="117" spans="1:16" ht="65.25" customHeight="1">
      <c r="A117" s="171"/>
      <c r="B117" s="122"/>
      <c r="C117" s="122"/>
      <c r="D117" s="156"/>
      <c r="E117" s="122"/>
      <c r="F117" s="98"/>
      <c r="G117" s="98"/>
      <c r="H117" s="172"/>
      <c r="I117" s="14" t="s">
        <v>10</v>
      </c>
      <c r="J117" s="52">
        <v>0</v>
      </c>
      <c r="K117" s="54">
        <v>8710.97136</v>
      </c>
      <c r="L117" s="54"/>
      <c r="M117" s="101"/>
      <c r="N117" s="92"/>
      <c r="O117" s="92"/>
      <c r="P117" s="92"/>
    </row>
    <row r="118" spans="1:17" s="38" customFormat="1" ht="39.75" customHeight="1">
      <c r="A118" s="125" t="s">
        <v>107</v>
      </c>
      <c r="B118" s="126"/>
      <c r="C118" s="126"/>
      <c r="D118" s="126"/>
      <c r="E118" s="126"/>
      <c r="F118" s="126"/>
      <c r="G118" s="126"/>
      <c r="H118" s="127"/>
      <c r="I118" s="20" t="s">
        <v>25</v>
      </c>
      <c r="J118" s="25">
        <v>0</v>
      </c>
      <c r="K118" s="52">
        <v>8710.97136</v>
      </c>
      <c r="L118" s="25">
        <v>13500</v>
      </c>
      <c r="M118" s="20"/>
      <c r="N118" s="20"/>
      <c r="O118" s="20"/>
      <c r="P118" s="20"/>
      <c r="Q118" s="41">
        <v>22210.97136</v>
      </c>
    </row>
    <row r="119" spans="1:17" s="38" customFormat="1" ht="32.25" customHeight="1">
      <c r="A119" s="128"/>
      <c r="B119" s="129"/>
      <c r="C119" s="129"/>
      <c r="D119" s="129"/>
      <c r="E119" s="129"/>
      <c r="F119" s="129"/>
      <c r="G119" s="129"/>
      <c r="H119" s="130"/>
      <c r="I119" s="14" t="s">
        <v>10</v>
      </c>
      <c r="J119" s="25">
        <v>0</v>
      </c>
      <c r="K119" s="54">
        <v>8710.97136</v>
      </c>
      <c r="L119" s="25">
        <v>1755</v>
      </c>
      <c r="M119" s="20"/>
      <c r="N119" s="20"/>
      <c r="O119" s="20"/>
      <c r="P119" s="20"/>
      <c r="Q119" s="41">
        <v>10465.97136</v>
      </c>
    </row>
    <row r="120" spans="1:17" s="38" customFormat="1" ht="32.25" customHeight="1" thickBot="1">
      <c r="A120" s="131"/>
      <c r="B120" s="132"/>
      <c r="C120" s="132"/>
      <c r="D120" s="132"/>
      <c r="E120" s="132"/>
      <c r="F120" s="132"/>
      <c r="G120" s="132"/>
      <c r="H120" s="133"/>
      <c r="I120" s="55" t="s">
        <v>117</v>
      </c>
      <c r="J120" s="56">
        <v>0</v>
      </c>
      <c r="K120" s="56">
        <v>0</v>
      </c>
      <c r="L120" s="56">
        <v>11745</v>
      </c>
      <c r="M120" s="57"/>
      <c r="N120" s="57"/>
      <c r="O120" s="57"/>
      <c r="P120" s="57"/>
      <c r="Q120" s="41">
        <v>11745</v>
      </c>
    </row>
    <row r="121" spans="1:16" ht="56.25" customHeight="1">
      <c r="A121" s="101" t="s">
        <v>173</v>
      </c>
      <c r="B121" s="101"/>
      <c r="C121" s="101" t="s">
        <v>134</v>
      </c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6"/>
      <c r="O121" s="16"/>
      <c r="P121" s="16"/>
    </row>
    <row r="122" spans="1:16" ht="95.25" customHeight="1">
      <c r="A122" s="18" t="s">
        <v>167</v>
      </c>
      <c r="B122" s="18" t="s">
        <v>98</v>
      </c>
      <c r="C122" s="99" t="s">
        <v>129</v>
      </c>
      <c r="D122" s="116" t="s">
        <v>149</v>
      </c>
      <c r="E122" s="21">
        <v>732</v>
      </c>
      <c r="F122" s="21" t="s">
        <v>21</v>
      </c>
      <c r="G122" s="21" t="s">
        <v>135</v>
      </c>
      <c r="H122" s="18">
        <v>0</v>
      </c>
      <c r="I122" s="14" t="s">
        <v>25</v>
      </c>
      <c r="J122" s="52">
        <f>10000-7897.884</f>
        <v>2102.116</v>
      </c>
      <c r="K122" s="54">
        <v>0</v>
      </c>
      <c r="L122" s="54">
        <v>0</v>
      </c>
      <c r="M122" s="23"/>
      <c r="N122" s="23"/>
      <c r="O122" s="23"/>
      <c r="P122" s="23"/>
    </row>
    <row r="123" spans="1:16" ht="93" customHeight="1">
      <c r="A123" s="14" t="s">
        <v>168</v>
      </c>
      <c r="B123" s="18" t="s">
        <v>120</v>
      </c>
      <c r="C123" s="100"/>
      <c r="D123" s="117"/>
      <c r="E123" s="14">
        <v>732</v>
      </c>
      <c r="F123" s="21" t="s">
        <v>21</v>
      </c>
      <c r="G123" s="37" t="s">
        <v>144</v>
      </c>
      <c r="H123" s="14">
        <v>0</v>
      </c>
      <c r="I123" s="14" t="s">
        <v>10</v>
      </c>
      <c r="J123" s="22">
        <f>10000-7897.884</f>
        <v>2102.116</v>
      </c>
      <c r="K123" s="23">
        <v>0</v>
      </c>
      <c r="L123" s="23">
        <v>0</v>
      </c>
      <c r="M123" s="23" t="s">
        <v>145</v>
      </c>
      <c r="N123" s="19" t="s">
        <v>213</v>
      </c>
      <c r="O123" s="19">
        <v>0</v>
      </c>
      <c r="P123" s="19">
        <v>0</v>
      </c>
    </row>
    <row r="124" spans="1:16" ht="75" customHeight="1">
      <c r="A124" s="14" t="s">
        <v>169</v>
      </c>
      <c r="B124" s="18" t="s">
        <v>118</v>
      </c>
      <c r="C124" s="101"/>
      <c r="D124" s="118"/>
      <c r="E124" s="14">
        <v>732</v>
      </c>
      <c r="F124" s="21" t="s">
        <v>21</v>
      </c>
      <c r="G124" s="37" t="s">
        <v>144</v>
      </c>
      <c r="H124" s="14" t="s">
        <v>222</v>
      </c>
      <c r="I124" s="14" t="s">
        <v>10</v>
      </c>
      <c r="J124" s="22">
        <f>10000-7897.884</f>
        <v>2102.116</v>
      </c>
      <c r="K124" s="23">
        <v>0</v>
      </c>
      <c r="L124" s="23">
        <v>0</v>
      </c>
      <c r="M124" s="99" t="s">
        <v>146</v>
      </c>
      <c r="N124" s="116">
        <v>0</v>
      </c>
      <c r="O124" s="116" t="s">
        <v>214</v>
      </c>
      <c r="P124" s="116">
        <v>0</v>
      </c>
    </row>
    <row r="125" spans="1:16" ht="74.25" customHeight="1">
      <c r="A125" s="18" t="s">
        <v>170</v>
      </c>
      <c r="B125" s="18" t="s">
        <v>209</v>
      </c>
      <c r="C125" s="99" t="s">
        <v>129</v>
      </c>
      <c r="D125" s="116" t="s">
        <v>149</v>
      </c>
      <c r="E125" s="21">
        <v>732</v>
      </c>
      <c r="F125" s="21" t="s">
        <v>21</v>
      </c>
      <c r="G125" s="21" t="s">
        <v>210</v>
      </c>
      <c r="H125" s="18">
        <v>0</v>
      </c>
      <c r="I125" s="14" t="s">
        <v>25</v>
      </c>
      <c r="J125" s="22">
        <v>0</v>
      </c>
      <c r="K125" s="23">
        <v>249984.1</v>
      </c>
      <c r="L125" s="23">
        <v>0</v>
      </c>
      <c r="M125" s="101"/>
      <c r="N125" s="118"/>
      <c r="O125" s="118"/>
      <c r="P125" s="118"/>
    </row>
    <row r="126" spans="1:16" ht="67.5" customHeight="1">
      <c r="A126" s="18" t="s">
        <v>171</v>
      </c>
      <c r="B126" s="18" t="s">
        <v>136</v>
      </c>
      <c r="C126" s="100"/>
      <c r="D126" s="117"/>
      <c r="E126" s="21">
        <v>732</v>
      </c>
      <c r="F126" s="21" t="s">
        <v>21</v>
      </c>
      <c r="G126" s="21" t="s">
        <v>211</v>
      </c>
      <c r="H126" s="18">
        <v>0</v>
      </c>
      <c r="I126" s="14" t="s">
        <v>1</v>
      </c>
      <c r="J126" s="22">
        <v>0</v>
      </c>
      <c r="K126" s="23">
        <v>249984.1</v>
      </c>
      <c r="L126" s="23">
        <v>0</v>
      </c>
      <c r="M126" s="99" t="s">
        <v>189</v>
      </c>
      <c r="N126" s="99">
        <v>0</v>
      </c>
      <c r="O126" s="99" t="s">
        <v>215</v>
      </c>
      <c r="P126" s="99">
        <v>0</v>
      </c>
    </row>
    <row r="127" spans="1:16" ht="38.25" customHeight="1">
      <c r="A127" s="99" t="s">
        <v>172</v>
      </c>
      <c r="B127" s="113" t="s">
        <v>118</v>
      </c>
      <c r="C127" s="100"/>
      <c r="D127" s="117"/>
      <c r="E127" s="91">
        <v>732</v>
      </c>
      <c r="F127" s="89" t="s">
        <v>21</v>
      </c>
      <c r="G127" s="89" t="s">
        <v>211</v>
      </c>
      <c r="H127" s="99">
        <v>414</v>
      </c>
      <c r="I127" s="14" t="s">
        <v>10</v>
      </c>
      <c r="J127" s="22">
        <v>0</v>
      </c>
      <c r="K127" s="23">
        <v>10834</v>
      </c>
      <c r="L127" s="23"/>
      <c r="M127" s="100"/>
      <c r="N127" s="100"/>
      <c r="O127" s="100"/>
      <c r="P127" s="100"/>
    </row>
    <row r="128" spans="1:16" ht="36.75" customHeight="1">
      <c r="A128" s="100"/>
      <c r="B128" s="113"/>
      <c r="C128" s="100"/>
      <c r="D128" s="117"/>
      <c r="E128" s="170"/>
      <c r="F128" s="124"/>
      <c r="G128" s="124"/>
      <c r="H128" s="100"/>
      <c r="I128" s="14" t="s">
        <v>23</v>
      </c>
      <c r="J128" s="22">
        <v>0</v>
      </c>
      <c r="K128" s="23">
        <v>4783</v>
      </c>
      <c r="L128" s="23"/>
      <c r="M128" s="100"/>
      <c r="N128" s="100"/>
      <c r="O128" s="100"/>
      <c r="P128" s="100"/>
    </row>
    <row r="129" spans="1:16" ht="35.25" customHeight="1">
      <c r="A129" s="101"/>
      <c r="B129" s="113"/>
      <c r="C129" s="101"/>
      <c r="D129" s="118"/>
      <c r="E129" s="92"/>
      <c r="F129" s="90"/>
      <c r="G129" s="90"/>
      <c r="H129" s="101"/>
      <c r="I129" s="14" t="s">
        <v>130</v>
      </c>
      <c r="J129" s="22">
        <v>0</v>
      </c>
      <c r="K129" s="23">
        <v>234367.1</v>
      </c>
      <c r="L129" s="23"/>
      <c r="M129" s="101"/>
      <c r="N129" s="101"/>
      <c r="O129" s="101"/>
      <c r="P129" s="101"/>
    </row>
    <row r="130" spans="1:17" ht="23.25" customHeight="1">
      <c r="A130" s="161" t="s">
        <v>133</v>
      </c>
      <c r="B130" s="162"/>
      <c r="C130" s="162"/>
      <c r="D130" s="162"/>
      <c r="E130" s="162"/>
      <c r="F130" s="162"/>
      <c r="G130" s="162"/>
      <c r="H130" s="163"/>
      <c r="I130" s="14" t="s">
        <v>25</v>
      </c>
      <c r="J130" s="22">
        <f>J131</f>
        <v>2102.116</v>
      </c>
      <c r="K130" s="22">
        <v>249984.1</v>
      </c>
      <c r="L130" s="22">
        <v>0</v>
      </c>
      <c r="M130" s="11"/>
      <c r="N130" s="14"/>
      <c r="O130" s="14"/>
      <c r="P130" s="14"/>
      <c r="Q130" s="11">
        <f>J130+K130+L130</f>
        <v>252086.21600000001</v>
      </c>
    </row>
    <row r="131" spans="1:17" ht="28.5" customHeight="1">
      <c r="A131" s="164"/>
      <c r="B131" s="165"/>
      <c r="C131" s="165"/>
      <c r="D131" s="165"/>
      <c r="E131" s="165"/>
      <c r="F131" s="165"/>
      <c r="G131" s="165"/>
      <c r="H131" s="166"/>
      <c r="I131" s="14" t="s">
        <v>10</v>
      </c>
      <c r="J131" s="22">
        <f>J123</f>
        <v>2102.116</v>
      </c>
      <c r="K131" s="22">
        <v>10834</v>
      </c>
      <c r="L131" s="22">
        <v>0</v>
      </c>
      <c r="M131" s="11"/>
      <c r="N131" s="14"/>
      <c r="O131" s="14"/>
      <c r="P131" s="14"/>
      <c r="Q131" s="11">
        <f>J131+K131+L131</f>
        <v>12936.116</v>
      </c>
    </row>
    <row r="132" spans="1:17" ht="27.75" customHeight="1">
      <c r="A132" s="164"/>
      <c r="B132" s="165"/>
      <c r="C132" s="165"/>
      <c r="D132" s="165"/>
      <c r="E132" s="165"/>
      <c r="F132" s="165"/>
      <c r="G132" s="165"/>
      <c r="H132" s="166"/>
      <c r="I132" s="14" t="s">
        <v>23</v>
      </c>
      <c r="J132" s="22">
        <v>0</v>
      </c>
      <c r="K132" s="22">
        <v>4783</v>
      </c>
      <c r="L132" s="22">
        <v>0</v>
      </c>
      <c r="M132" s="11"/>
      <c r="N132" s="14"/>
      <c r="O132" s="14"/>
      <c r="P132" s="14"/>
      <c r="Q132" s="11">
        <f>J132+K132+L132</f>
        <v>4783</v>
      </c>
    </row>
    <row r="133" spans="1:17" ht="40.5" customHeight="1">
      <c r="A133" s="167"/>
      <c r="B133" s="168"/>
      <c r="C133" s="168"/>
      <c r="D133" s="168"/>
      <c r="E133" s="168"/>
      <c r="F133" s="168"/>
      <c r="G133" s="168"/>
      <c r="H133" s="169"/>
      <c r="I133" s="14" t="s">
        <v>130</v>
      </c>
      <c r="J133" s="22">
        <v>0</v>
      </c>
      <c r="K133" s="22">
        <v>234367.1</v>
      </c>
      <c r="L133" s="22">
        <v>0</v>
      </c>
      <c r="M133" s="11"/>
      <c r="N133" s="14"/>
      <c r="O133" s="14"/>
      <c r="P133" s="14"/>
      <c r="Q133" s="11"/>
    </row>
    <row r="134" spans="1:17" ht="22.5" customHeight="1">
      <c r="A134" s="152" t="s">
        <v>70</v>
      </c>
      <c r="B134" s="153"/>
      <c r="C134" s="153"/>
      <c r="D134" s="153"/>
      <c r="E134" s="153"/>
      <c r="F134" s="153"/>
      <c r="G134" s="153"/>
      <c r="H134" s="154"/>
      <c r="I134" s="14" t="s">
        <v>25</v>
      </c>
      <c r="J134" s="25">
        <v>407400.843</v>
      </c>
      <c r="K134" s="25">
        <v>446541.17368</v>
      </c>
      <c r="L134" s="25">
        <v>212960.97368000002</v>
      </c>
      <c r="M134" s="25"/>
      <c r="N134" s="25"/>
      <c r="O134" s="25"/>
      <c r="P134" s="25"/>
      <c r="Q134" s="11">
        <v>1066902.99036</v>
      </c>
    </row>
    <row r="135" spans="1:17" ht="32.25" customHeight="1">
      <c r="A135" s="155"/>
      <c r="B135" s="156"/>
      <c r="C135" s="156"/>
      <c r="D135" s="156"/>
      <c r="E135" s="156"/>
      <c r="F135" s="156"/>
      <c r="G135" s="156"/>
      <c r="H135" s="157"/>
      <c r="I135" s="14" t="s">
        <v>10</v>
      </c>
      <c r="J135" s="25">
        <v>216574.743</v>
      </c>
      <c r="K135" s="25">
        <v>189251.17368</v>
      </c>
      <c r="L135" s="25">
        <v>177999.77367999998</v>
      </c>
      <c r="M135" s="25"/>
      <c r="N135" s="25"/>
      <c r="O135" s="25"/>
      <c r="P135" s="25"/>
      <c r="Q135" s="11">
        <v>583825.69036</v>
      </c>
    </row>
    <row r="136" spans="1:17" ht="33.75" customHeight="1">
      <c r="A136" s="155"/>
      <c r="B136" s="156"/>
      <c r="C136" s="156"/>
      <c r="D136" s="156"/>
      <c r="E136" s="156"/>
      <c r="F136" s="156"/>
      <c r="G136" s="156"/>
      <c r="H136" s="157"/>
      <c r="I136" s="14" t="s">
        <v>90</v>
      </c>
      <c r="J136" s="25">
        <v>65071.2</v>
      </c>
      <c r="K136" s="25">
        <v>66823</v>
      </c>
      <c r="L136" s="25">
        <v>67841</v>
      </c>
      <c r="M136" s="25"/>
      <c r="N136" s="25"/>
      <c r="O136" s="25"/>
      <c r="P136" s="25"/>
      <c r="Q136" s="11">
        <v>199735.2</v>
      </c>
    </row>
    <row r="137" spans="1:17" ht="34.5" customHeight="1">
      <c r="A137" s="155"/>
      <c r="B137" s="156"/>
      <c r="C137" s="156"/>
      <c r="D137" s="156"/>
      <c r="E137" s="156"/>
      <c r="F137" s="156"/>
      <c r="G137" s="156"/>
      <c r="H137" s="157"/>
      <c r="I137" s="23" t="s">
        <v>232</v>
      </c>
      <c r="J137" s="77">
        <v>190826.09999999998</v>
      </c>
      <c r="K137" s="77">
        <v>22922.9</v>
      </c>
      <c r="L137" s="77">
        <v>34961.2</v>
      </c>
      <c r="M137" s="25"/>
      <c r="N137" s="25"/>
      <c r="O137" s="25"/>
      <c r="P137" s="25"/>
      <c r="Q137" s="11">
        <v>248710.19999999995</v>
      </c>
    </row>
    <row r="138" spans="1:17" ht="56.25" customHeight="1">
      <c r="A138" s="155"/>
      <c r="B138" s="156"/>
      <c r="C138" s="156"/>
      <c r="D138" s="156"/>
      <c r="E138" s="156"/>
      <c r="F138" s="156"/>
      <c r="G138" s="156"/>
      <c r="H138" s="157"/>
      <c r="I138" s="23" t="s">
        <v>203</v>
      </c>
      <c r="J138" s="77">
        <v>118434.5</v>
      </c>
      <c r="K138" s="25">
        <v>0</v>
      </c>
      <c r="L138" s="25">
        <v>0</v>
      </c>
      <c r="M138" s="25"/>
      <c r="N138" s="25"/>
      <c r="O138" s="25"/>
      <c r="P138" s="25"/>
      <c r="Q138" s="11">
        <v>118434.5</v>
      </c>
    </row>
    <row r="139" spans="1:17" ht="33.75" customHeight="1">
      <c r="A139" s="158"/>
      <c r="B139" s="159"/>
      <c r="C139" s="159"/>
      <c r="D139" s="159"/>
      <c r="E139" s="159"/>
      <c r="F139" s="159"/>
      <c r="G139" s="159"/>
      <c r="H139" s="160"/>
      <c r="I139" s="23" t="s">
        <v>233</v>
      </c>
      <c r="J139" s="25">
        <v>0</v>
      </c>
      <c r="K139" s="25">
        <v>234367.1</v>
      </c>
      <c r="L139" s="25">
        <v>0</v>
      </c>
      <c r="M139" s="25"/>
      <c r="N139" s="25"/>
      <c r="O139" s="25"/>
      <c r="P139" s="25"/>
      <c r="Q139" s="11">
        <v>234367.1</v>
      </c>
    </row>
    <row r="140" spans="1:16" s="51" customFormat="1" ht="88.5" customHeight="1">
      <c r="A140" s="148" t="s">
        <v>216</v>
      </c>
      <c r="B140" s="148"/>
      <c r="C140" s="148"/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8"/>
      <c r="O140" s="148"/>
      <c r="P140" s="148"/>
    </row>
    <row r="141" spans="11:12" ht="15">
      <c r="K141" s="11"/>
      <c r="L141" s="11"/>
    </row>
    <row r="142" spans="2:12" ht="15">
      <c r="B142" s="8" t="s">
        <v>238</v>
      </c>
      <c r="I142" s="11" t="s">
        <v>239</v>
      </c>
      <c r="K142" s="11"/>
      <c r="L142" s="11"/>
    </row>
    <row r="143" spans="11:12" ht="15">
      <c r="K143" s="11"/>
      <c r="L143" s="11"/>
    </row>
  </sheetData>
  <sheetProtection/>
  <mergeCells count="255">
    <mergeCell ref="H29:H31"/>
    <mergeCell ref="I26:I31"/>
    <mergeCell ref="J29:J31"/>
    <mergeCell ref="K29:K31"/>
    <mergeCell ref="L29:L31"/>
    <mergeCell ref="L27:L28"/>
    <mergeCell ref="B26:B31"/>
    <mergeCell ref="C26:C31"/>
    <mergeCell ref="D26:D31"/>
    <mergeCell ref="E26:E31"/>
    <mergeCell ref="F26:F31"/>
    <mergeCell ref="G26:G31"/>
    <mergeCell ref="J103:J104"/>
    <mergeCell ref="A101:B101"/>
    <mergeCell ref="F116:F117"/>
    <mergeCell ref="C57:C58"/>
    <mergeCell ref="G116:G117"/>
    <mergeCell ref="E103:E104"/>
    <mergeCell ref="F103:F104"/>
    <mergeCell ref="G103:G104"/>
    <mergeCell ref="F91:F92"/>
    <mergeCell ref="G80:G84"/>
    <mergeCell ref="E19:E21"/>
    <mergeCell ref="F19:F21"/>
    <mergeCell ref="I34:I37"/>
    <mergeCell ref="A116:A117"/>
    <mergeCell ref="B116:B117"/>
    <mergeCell ref="C116:C117"/>
    <mergeCell ref="D116:D117"/>
    <mergeCell ref="E116:E117"/>
    <mergeCell ref="C91:C94"/>
    <mergeCell ref="A26:A31"/>
    <mergeCell ref="Q87:Q89"/>
    <mergeCell ref="H80:H84"/>
    <mergeCell ref="G70:G71"/>
    <mergeCell ref="O51:O52"/>
    <mergeCell ref="N74:N75"/>
    <mergeCell ref="L87:L89"/>
    <mergeCell ref="M51:M52"/>
    <mergeCell ref="N51:N52"/>
    <mergeCell ref="J85:J86"/>
    <mergeCell ref="J81:J82"/>
    <mergeCell ref="A34:A37"/>
    <mergeCell ref="A70:A71"/>
    <mergeCell ref="C42:C43"/>
    <mergeCell ref="M74:M75"/>
    <mergeCell ref="D55:D56"/>
    <mergeCell ref="B55:B56"/>
    <mergeCell ref="K34:K35"/>
    <mergeCell ref="G34:G37"/>
    <mergeCell ref="F34:F37"/>
    <mergeCell ref="M40:P40"/>
    <mergeCell ref="N91:N94"/>
    <mergeCell ref="O91:O94"/>
    <mergeCell ref="M91:M94"/>
    <mergeCell ref="C34:C37"/>
    <mergeCell ref="J87:J89"/>
    <mergeCell ref="B34:B37"/>
    <mergeCell ref="N34:N38"/>
    <mergeCell ref="M34:M38"/>
    <mergeCell ref="E34:E37"/>
    <mergeCell ref="O8:O10"/>
    <mergeCell ref="L34:L35"/>
    <mergeCell ref="M8:M10"/>
    <mergeCell ref="J9:J10"/>
    <mergeCell ref="I16:I18"/>
    <mergeCell ref="O27:O28"/>
    <mergeCell ref="I19:I21"/>
    <mergeCell ref="O34:O38"/>
    <mergeCell ref="K9:K10"/>
    <mergeCell ref="N27:N28"/>
    <mergeCell ref="N8:N10"/>
    <mergeCell ref="J34:J35"/>
    <mergeCell ref="D91:D94"/>
    <mergeCell ref="M46:M48"/>
    <mergeCell ref="J27:J28"/>
    <mergeCell ref="M55:M56"/>
    <mergeCell ref="M42:M43"/>
    <mergeCell ref="E91:E92"/>
    <mergeCell ref="M49:M50"/>
    <mergeCell ref="G91:G92"/>
    <mergeCell ref="P8:P10"/>
    <mergeCell ref="D16:D18"/>
    <mergeCell ref="E8:H8"/>
    <mergeCell ref="I8:I10"/>
    <mergeCell ref="J8:L8"/>
    <mergeCell ref="C14:M14"/>
    <mergeCell ref="C15:C18"/>
    <mergeCell ref="L9:L10"/>
    <mergeCell ref="C8:C10"/>
    <mergeCell ref="D8:D10"/>
    <mergeCell ref="N126:N129"/>
    <mergeCell ref="H127:H129"/>
    <mergeCell ref="L85:L86"/>
    <mergeCell ref="O87:O89"/>
    <mergeCell ref="M87:M89"/>
    <mergeCell ref="N87:N89"/>
    <mergeCell ref="M103:M108"/>
    <mergeCell ref="M126:M129"/>
    <mergeCell ref="N103:N108"/>
    <mergeCell ref="O103:O108"/>
    <mergeCell ref="E114:E115"/>
    <mergeCell ref="A109:H111"/>
    <mergeCell ref="C102:C108"/>
    <mergeCell ref="F114:F115"/>
    <mergeCell ref="A127:A129"/>
    <mergeCell ref="C113:C115"/>
    <mergeCell ref="D113:D115"/>
    <mergeCell ref="H116:H117"/>
    <mergeCell ref="A114:A115"/>
    <mergeCell ref="C112:M112"/>
    <mergeCell ref="P103:P108"/>
    <mergeCell ref="P114:P115"/>
    <mergeCell ref="P91:P94"/>
    <mergeCell ref="P87:P89"/>
    <mergeCell ref="H103:H104"/>
    <mergeCell ref="N114:N115"/>
    <mergeCell ref="O114:O115"/>
    <mergeCell ref="K103:K104"/>
    <mergeCell ref="H91:H92"/>
    <mergeCell ref="K87:K89"/>
    <mergeCell ref="A46:A48"/>
    <mergeCell ref="A53:A54"/>
    <mergeCell ref="D42:D43"/>
    <mergeCell ref="B80:B84"/>
    <mergeCell ref="B51:B52"/>
    <mergeCell ref="B49:B50"/>
    <mergeCell ref="A69:B69"/>
    <mergeCell ref="C70:C71"/>
    <mergeCell ref="D80:D84"/>
    <mergeCell ref="B70:B71"/>
    <mergeCell ref="K81:K82"/>
    <mergeCell ref="L81:L82"/>
    <mergeCell ref="K85:K86"/>
    <mergeCell ref="D53:D54"/>
    <mergeCell ref="F80:F84"/>
    <mergeCell ref="D70:D71"/>
    <mergeCell ref="C69:M69"/>
    <mergeCell ref="E70:E71"/>
    <mergeCell ref="E80:E84"/>
    <mergeCell ref="C80:C84"/>
    <mergeCell ref="P126:P129"/>
    <mergeCell ref="O55:O56"/>
    <mergeCell ref="O126:O129"/>
    <mergeCell ref="O74:O75"/>
    <mergeCell ref="P53:P54"/>
    <mergeCell ref="A80:A84"/>
    <mergeCell ref="I85:I86"/>
    <mergeCell ref="F85:F89"/>
    <mergeCell ref="A65:H67"/>
    <mergeCell ref="H85:H89"/>
    <mergeCell ref="A95:B100"/>
    <mergeCell ref="C95:H100"/>
    <mergeCell ref="B85:B89"/>
    <mergeCell ref="A103:B108"/>
    <mergeCell ref="D85:D89"/>
    <mergeCell ref="C85:C89"/>
    <mergeCell ref="A85:A89"/>
    <mergeCell ref="A91:A94"/>
    <mergeCell ref="B91:B94"/>
    <mergeCell ref="A134:H139"/>
    <mergeCell ref="A121:B121"/>
    <mergeCell ref="C121:M121"/>
    <mergeCell ref="C122:C124"/>
    <mergeCell ref="D125:D129"/>
    <mergeCell ref="A130:H133"/>
    <mergeCell ref="M124:M125"/>
    <mergeCell ref="E127:E129"/>
    <mergeCell ref="B8:B10"/>
    <mergeCell ref="A13:B13"/>
    <mergeCell ref="A140:P140"/>
    <mergeCell ref="C19:C21"/>
    <mergeCell ref="D19:D21"/>
    <mergeCell ref="K2:L2"/>
    <mergeCell ref="K3:M3"/>
    <mergeCell ref="K4:M4"/>
    <mergeCell ref="B6:M6"/>
    <mergeCell ref="A12:B12"/>
    <mergeCell ref="C12:M12"/>
    <mergeCell ref="A8:A10"/>
    <mergeCell ref="C13:P13"/>
    <mergeCell ref="P27:P28"/>
    <mergeCell ref="B16:B18"/>
    <mergeCell ref="M27:M28"/>
    <mergeCell ref="A16:A18"/>
    <mergeCell ref="A19:A21"/>
    <mergeCell ref="G19:G21"/>
    <mergeCell ref="H27:H28"/>
    <mergeCell ref="B19:B21"/>
    <mergeCell ref="F127:F129"/>
    <mergeCell ref="B114:B115"/>
    <mergeCell ref="G85:G89"/>
    <mergeCell ref="K5:P5"/>
    <mergeCell ref="M45:P45"/>
    <mergeCell ref="B53:B54"/>
    <mergeCell ref="K27:K28"/>
    <mergeCell ref="A112:B112"/>
    <mergeCell ref="L103:L104"/>
    <mergeCell ref="B57:B58"/>
    <mergeCell ref="D57:D58"/>
    <mergeCell ref="B127:B129"/>
    <mergeCell ref="G127:G129"/>
    <mergeCell ref="D102:D108"/>
    <mergeCell ref="C125:C129"/>
    <mergeCell ref="E85:E89"/>
    <mergeCell ref="A118:H120"/>
    <mergeCell ref="F70:F71"/>
    <mergeCell ref="A76:B78"/>
    <mergeCell ref="N124:N125"/>
    <mergeCell ref="O124:O125"/>
    <mergeCell ref="P124:P125"/>
    <mergeCell ref="M53:M54"/>
    <mergeCell ref="A55:A56"/>
    <mergeCell ref="A51:A52"/>
    <mergeCell ref="D122:D124"/>
    <mergeCell ref="M114:M115"/>
    <mergeCell ref="H114:H115"/>
    <mergeCell ref="I87:I89"/>
    <mergeCell ref="B46:B48"/>
    <mergeCell ref="A41:B41"/>
    <mergeCell ref="P55:P56"/>
    <mergeCell ref="C41:P41"/>
    <mergeCell ref="A49:A50"/>
    <mergeCell ref="H34:H35"/>
    <mergeCell ref="D34:D37"/>
    <mergeCell ref="O53:O54"/>
    <mergeCell ref="A39:B39"/>
    <mergeCell ref="A40:B40"/>
    <mergeCell ref="O49:O50"/>
    <mergeCell ref="N53:N54"/>
    <mergeCell ref="O46:O48"/>
    <mergeCell ref="P34:P38"/>
    <mergeCell ref="P46:P48"/>
    <mergeCell ref="P51:P52"/>
    <mergeCell ref="P49:P50"/>
    <mergeCell ref="O116:O117"/>
    <mergeCell ref="P116:P117"/>
    <mergeCell ref="H57:H58"/>
    <mergeCell ref="M57:M58"/>
    <mergeCell ref="N57:N58"/>
    <mergeCell ref="I103:I106"/>
    <mergeCell ref="I81:I82"/>
    <mergeCell ref="H70:H71"/>
    <mergeCell ref="P74:P75"/>
    <mergeCell ref="M116:M117"/>
    <mergeCell ref="E16:E17"/>
    <mergeCell ref="F16:F17"/>
    <mergeCell ref="G16:G17"/>
    <mergeCell ref="N116:N117"/>
    <mergeCell ref="E57:E58"/>
    <mergeCell ref="F57:F58"/>
    <mergeCell ref="G57:G58"/>
    <mergeCell ref="N46:N48"/>
    <mergeCell ref="N49:N50"/>
    <mergeCell ref="N55:N56"/>
  </mergeCells>
  <printOptions/>
  <pageMargins left="0.11811023622047245" right="0.11811023622047245" top="0.1968503937007874" bottom="0.1968503937007874" header="0.31496062992125984" footer="0.31496062992125984"/>
  <pageSetup firstPageNumber="105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2021-07-22T06:13:57Z</cp:lastPrinted>
  <dcterms:created xsi:type="dcterms:W3CDTF">2015-09-29T08:39:41Z</dcterms:created>
  <dcterms:modified xsi:type="dcterms:W3CDTF">2021-07-26T10:21:04Z</dcterms:modified>
  <cp:category/>
  <cp:version/>
  <cp:contentType/>
  <cp:contentStatus/>
</cp:coreProperties>
</file>