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20\10\P_562_О\"/>
    </mc:Choice>
  </mc:AlternateContent>
  <bookViews>
    <workbookView xWindow="0" yWindow="0" windowWidth="20490" windowHeight="7455" tabRatio="705" activeTab="3"/>
  </bookViews>
  <sheets>
    <sheet name="план  Приложение 1" sheetId="1" r:id="rId1"/>
    <sheet name="таблица 1 Перечень" sheetId="2" r:id="rId2"/>
    <sheet name="таблица 2 источники финансирова" sheetId="4" r:id="rId3"/>
    <sheet name="Бонус. Приложение 2" sheetId="9" r:id="rId4"/>
    <sheet name="Таблица Бонус" sheetId="10" r:id="rId5"/>
  </sheets>
  <definedNames>
    <definedName name="_xlnm._FilterDatabase" localSheetId="0" hidden="1">'план  Приложение 1'!$A$17:$AK$148</definedName>
    <definedName name="_xlnm._FilterDatabase" localSheetId="1" hidden="1">'таблица 1 Перечень'!$A$10:$T$144</definedName>
  </definedNames>
  <calcPr calcId="152511" refMode="R1C1"/>
</workbook>
</file>

<file path=xl/calcChain.xml><?xml version="1.0" encoding="utf-8"?>
<calcChain xmlns="http://schemas.openxmlformats.org/spreadsheetml/2006/main">
  <c r="H116" i="2" l="1"/>
  <c r="H52" i="2"/>
  <c r="H11" i="2"/>
  <c r="B15" i="4" l="1"/>
  <c r="B9" i="4"/>
  <c r="O11" i="2"/>
  <c r="C18" i="1"/>
  <c r="C59" i="1"/>
  <c r="C123" i="1"/>
  <c r="E23" i="9" l="1"/>
  <c r="E18" i="9"/>
  <c r="I11" i="2"/>
  <c r="AD123" i="1"/>
  <c r="AB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D59" i="1"/>
  <c r="AC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S18" i="1"/>
  <c r="R18" i="1"/>
  <c r="Q18" i="1"/>
  <c r="P18" i="1"/>
  <c r="O18" i="1"/>
  <c r="N18" i="1"/>
  <c r="M18" i="1"/>
  <c r="L18" i="1"/>
  <c r="K18" i="1"/>
  <c r="J18" i="1"/>
  <c r="H18" i="1"/>
  <c r="G18" i="1"/>
  <c r="F18" i="1"/>
  <c r="E18" i="1"/>
  <c r="D18" i="1"/>
  <c r="Q116" i="2"/>
  <c r="P116" i="2"/>
  <c r="O116" i="2"/>
  <c r="K116" i="2"/>
  <c r="J116" i="2"/>
  <c r="I116" i="2"/>
  <c r="K52" i="2"/>
  <c r="J52" i="2"/>
  <c r="I52" i="2"/>
  <c r="Q11" i="2"/>
  <c r="P11" i="2"/>
  <c r="K11" i="2"/>
  <c r="J11" i="2"/>
  <c r="Q52" i="2"/>
  <c r="P52" i="2"/>
  <c r="O52" i="2"/>
  <c r="P26" i="10" l="1"/>
  <c r="P25" i="10"/>
  <c r="P23" i="10"/>
  <c r="P21" i="10"/>
  <c r="P20" i="10"/>
  <c r="P19" i="10"/>
  <c r="P18" i="10"/>
  <c r="P17" i="10"/>
  <c r="P15" i="10" s="1"/>
  <c r="P16" i="10"/>
  <c r="Q15" i="10"/>
  <c r="O15" i="10"/>
  <c r="L15" i="10"/>
  <c r="K15" i="10"/>
  <c r="J15" i="10"/>
  <c r="I15" i="10"/>
  <c r="P13" i="10"/>
  <c r="K13" i="10"/>
  <c r="P12" i="10"/>
  <c r="K12" i="10"/>
  <c r="P11" i="10"/>
  <c r="K11" i="10"/>
  <c r="K10" i="10" s="1"/>
  <c r="Q10" i="10"/>
  <c r="P10" i="10"/>
  <c r="L10" i="10"/>
  <c r="J10" i="10"/>
  <c r="I10" i="10"/>
  <c r="AD38" i="9"/>
  <c r="E38" i="9" s="1"/>
  <c r="AD37" i="9"/>
  <c r="E37" i="9"/>
  <c r="AD36" i="9"/>
  <c r="E36" i="9" s="1"/>
  <c r="AD35" i="9"/>
  <c r="E35" i="9" s="1"/>
  <c r="AD34" i="9"/>
  <c r="E34" i="9" s="1"/>
  <c r="E33" i="9"/>
  <c r="AD32" i="9"/>
  <c r="E32" i="9"/>
  <c r="E31" i="9"/>
  <c r="AD30" i="9"/>
  <c r="E30" i="9" s="1"/>
  <c r="E29" i="9"/>
  <c r="E28" i="9"/>
  <c r="AD27" i="9"/>
  <c r="E27" i="9"/>
  <c r="E26" i="9"/>
  <c r="AD25" i="9"/>
  <c r="AD23" i="9" s="1"/>
  <c r="E24" i="9"/>
  <c r="AF23" i="9"/>
  <c r="AE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D23" i="9"/>
  <c r="AD21" i="9"/>
  <c r="E21" i="9" s="1"/>
  <c r="E20" i="9"/>
  <c r="E19" i="9"/>
  <c r="AF18" i="9"/>
  <c r="AE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D18" i="9"/>
  <c r="AC123" i="1"/>
  <c r="AA123" i="1"/>
  <c r="Z123" i="1"/>
  <c r="Y123" i="1"/>
  <c r="X123" i="1"/>
  <c r="W123" i="1"/>
  <c r="V123" i="1"/>
  <c r="U123" i="1"/>
  <c r="T123" i="1"/>
  <c r="AB59" i="1"/>
  <c r="AD18" i="1"/>
  <c r="AC18" i="1"/>
  <c r="AA18" i="1"/>
  <c r="Z18" i="1"/>
  <c r="Y18" i="1"/>
  <c r="X18" i="1"/>
  <c r="W18" i="1"/>
  <c r="V18" i="1"/>
  <c r="U18" i="1"/>
  <c r="T18" i="1"/>
  <c r="I18" i="1"/>
  <c r="AB18" i="1"/>
  <c r="AD18" i="9" l="1"/>
  <c r="E25" i="9"/>
  <c r="B21" i="4" l="1"/>
</calcChain>
</file>

<file path=xl/comments1.xml><?xml version="1.0" encoding="utf-8"?>
<comments xmlns="http://schemas.openxmlformats.org/spreadsheetml/2006/main">
  <authors>
    <author>Татьяна Николаевна Базжина</author>
  </authors>
  <commentList>
    <comment ref="AD21" authorId="0" shapeId="0">
      <text>
        <r>
          <rPr>
            <b/>
            <sz val="9"/>
            <color indexed="81"/>
            <rFont val="Tahoma"/>
            <family val="2"/>
            <charset val="204"/>
          </rPr>
          <t>Татьяна Николаевна Базжина: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36"/>
            <color indexed="81"/>
            <rFont val="Tahoma"/>
            <family val="2"/>
            <charset val="204"/>
          </rPr>
          <t xml:space="preserve">Оплачено только 6284,85
</t>
        </r>
      </text>
    </comment>
  </commentList>
</comments>
</file>

<file path=xl/sharedStrings.xml><?xml version="1.0" encoding="utf-8"?>
<sst xmlns="http://schemas.openxmlformats.org/spreadsheetml/2006/main" count="1310" uniqueCount="263">
  <si>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</si>
  <si>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</si>
  <si>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</si>
  <si>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</si>
  <si>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</si>
  <si>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</si>
  <si>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</si>
  <si>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</si>
  <si>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</si>
  <si>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</si>
  <si>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</si>
  <si>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</si>
  <si>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</si>
  <si>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разработка проектной документации</t>
  </si>
  <si>
    <t>руб.</t>
  </si>
  <si>
    <t>ед.</t>
  </si>
  <si>
    <t>кв.м</t>
  </si>
  <si>
    <t>куб.м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</si>
  <si>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</si>
  <si>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</si>
  <si>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</si>
  <si>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</si>
  <si>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</si>
  <si>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</si>
  <si>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</si>
  <si>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</si>
  <si>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</si>
  <si>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</si>
  <si>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</si>
  <si>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</si>
  <si>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</si>
  <si>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</si>
  <si>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</si>
  <si>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</si>
  <si>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</si>
  <si>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Таблица №2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</si>
  <si>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</si>
  <si>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</si>
  <si>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</si>
  <si>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строительный контроль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</si>
  <si>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</si>
  <si>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</si>
  <si>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</si>
  <si>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</si>
  <si>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</si>
  <si>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</si>
  <si>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</si>
  <si>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</si>
  <si>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</si>
  <si>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</si>
  <si>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</si>
  <si>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</si>
  <si>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Таблица №1</t>
  </si>
  <si>
    <t>к постановлению администрации округа Муром ________________________________________</t>
  </si>
  <si>
    <t>Панельные</t>
  </si>
  <si>
    <t>РО</t>
  </si>
  <si>
    <t>УК</t>
  </si>
  <si>
    <t>ООО "Союз"</t>
  </si>
  <si>
    <t>Каменные, кирпичные</t>
  </si>
  <si>
    <t>ООО "Верба"</t>
  </si>
  <si>
    <t>ООО "Домоуправ"</t>
  </si>
  <si>
    <t>ООО УК "Партнер"</t>
  </si>
  <si>
    <t>Деревянные</t>
  </si>
  <si>
    <t>ООО ДУК "Территория"</t>
  </si>
  <si>
    <t>НУ</t>
  </si>
  <si>
    <t>-</t>
  </si>
  <si>
    <t>Шлакоблочные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</si>
  <si>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</si>
  <si>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Х</t>
  </si>
  <si>
    <t>капитальный ремонт внутридомовых инженерных систем вентиляции и дымоудаления при капитальном ремонте крыш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</si>
  <si>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</si>
  <si>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</si>
  <si>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</si>
  <si>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</si>
  <si>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</si>
  <si>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</si>
  <si>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Начальник Управления жилищной политики администрации округа Муром                                        А.Н. Гребенчук</t>
  </si>
  <si>
    <t>Муром г, Владимирская ул, 37</t>
  </si>
  <si>
    <t>Муром г, Владимирская ул, 2</t>
  </si>
  <si>
    <t>Муром г, Гоголева ул, 10</t>
  </si>
  <si>
    <t>Муром г, Дзержинского ул, 45</t>
  </si>
  <si>
    <t>Муром г, Комсомольская ул, 51</t>
  </si>
  <si>
    <t>Муром г, Куйбышева ул, 2</t>
  </si>
  <si>
    <t>Муром г, Куликова ул, 5</t>
  </si>
  <si>
    <t>Муром г, Лаврентьева ул, 42 корп. 2</t>
  </si>
  <si>
    <t>Муром г, Ленинградская ул, 34/6</t>
  </si>
  <si>
    <t>Муром г, Льва Толстого ул, 57</t>
  </si>
  <si>
    <t>Муром г, Мичуринская ул, 19</t>
  </si>
  <si>
    <t>Муром г, Муромская ул, 15</t>
  </si>
  <si>
    <t>Муром г, Первомайская ул, 84</t>
  </si>
  <si>
    <t>Муромский р-н, Фабрики им П.Л.Войкова п, 31</t>
  </si>
  <si>
    <t>Муром г, Щербакова ул, 25</t>
  </si>
  <si>
    <t>Муром г, Энгельса ул, 5</t>
  </si>
  <si>
    <t>Муром г, Владимирская ул, 35а</t>
  </si>
  <si>
    <t>Муром г, Дзержинского ул, 4</t>
  </si>
  <si>
    <t>Муром г, Кленовая ул, 1 корп. 2</t>
  </si>
  <si>
    <t>Муром г, Куликова ул, 25</t>
  </si>
  <si>
    <t>Муром г, Ленинградская ул, 5</t>
  </si>
  <si>
    <t>Муром г, Ленинградская ул, 9</t>
  </si>
  <si>
    <t>Муромский р-н, Механизаторов п, 55а</t>
  </si>
  <si>
    <t>Муромский р-н, Механизаторов п, 60</t>
  </si>
  <si>
    <t>Муромский р-н, Механизаторов п, 64</t>
  </si>
  <si>
    <t>Муром г, Мичуринская ул, 11</t>
  </si>
  <si>
    <t>Муром г, Мичуринская ул, 27</t>
  </si>
  <si>
    <t>Муром г, Московская ул, 30</t>
  </si>
  <si>
    <t>Муром г, Московская ул, 42</t>
  </si>
  <si>
    <t>Муром г, Московская ул, 109</t>
  </si>
  <si>
    <t>Муром г, Московская ул, 112</t>
  </si>
  <si>
    <t>Муром г, Муромская ул, 17</t>
  </si>
  <si>
    <t>Муром г, Набережная ул, 17</t>
  </si>
  <si>
    <t>Муром г, Орловская ул, 19</t>
  </si>
  <si>
    <t>Муром г, Спортивная ул, 11</t>
  </si>
  <si>
    <t>Муром г, Спортивная ул, 12</t>
  </si>
  <si>
    <t>Муромский р-н, Муромский п, Садовая ул, 26</t>
  </si>
  <si>
    <t>Муромский р-н, Муромский п, Садовая ул, 28</t>
  </si>
  <si>
    <t>Муромский р-н, Муромский п, Садовая ул, 27</t>
  </si>
  <si>
    <t>Муром г, Свердлова ул, 49</t>
  </si>
  <si>
    <t>Муром г, Первомайская ул, 22</t>
  </si>
  <si>
    <t>Муром г, Филатова ул, 19а</t>
  </si>
  <si>
    <t>Муром г, Цветочный б-р, 6</t>
  </si>
  <si>
    <t>Муром г, Южная ул, 7</t>
  </si>
  <si>
    <t>Муром г, 30 лет Победы ул, 1</t>
  </si>
  <si>
    <t>Муром г, Артема ул, 11</t>
  </si>
  <si>
    <t>Муром г, Заводская ул, 21</t>
  </si>
  <si>
    <t>Муром г, Кирова ул, 26</t>
  </si>
  <si>
    <t>Муром г, Коммунистическая ул, 39</t>
  </si>
  <si>
    <t>Муром г, Лаврентьева ул, 41</t>
  </si>
  <si>
    <t>Муром г, Ленинградская ул, 19</t>
  </si>
  <si>
    <t>Муромский р-н, Механизаторов п, 49</t>
  </si>
  <si>
    <t>Муромский р-н, Механизаторов п, 51</t>
  </si>
  <si>
    <t>Муромский р-н, Механизаторов п, 54</t>
  </si>
  <si>
    <t>Муромский р-н, Механизаторов п, 55</t>
  </si>
  <si>
    <t>Муром г, Московская ул, 86</t>
  </si>
  <si>
    <t>Муром г, Московская ул, 71</t>
  </si>
  <si>
    <t>Муром г, Муромская ул, 19</t>
  </si>
  <si>
    <t>Муром г, Октябрьская ул, 106</t>
  </si>
  <si>
    <t>Муром г, Пролетарская ул, 1б</t>
  </si>
  <si>
    <t>Муром г, Радиозаводское ш, 46</t>
  </si>
  <si>
    <t>Муром г, Спортивная ул, 8</t>
  </si>
  <si>
    <t>Муром г, Свердлова ул, 17</t>
  </si>
  <si>
    <t>Муромский р-н, Муромский п, Северная ул, 19</t>
  </si>
  <si>
    <t>Муромский р-н, Муромский п, Озёрная ул, 22</t>
  </si>
  <si>
    <t>Муром г, Чкалова ул, 29</t>
  </si>
  <si>
    <t>Муром г, Щербакова ул, 33</t>
  </si>
  <si>
    <t>Муром г, Энергетиков ул, 3а</t>
  </si>
  <si>
    <t>Муром г, Экземплярского ул, 74</t>
  </si>
  <si>
    <t>1989</t>
  </si>
  <si>
    <t>Наименование организации, осуществляющей                                                                                                                                                                                                                                                                        управление МКД</t>
  </si>
  <si>
    <t xml:space="preserve">    Начальник  Управления  жилищной политики администрации округа Муром                                                   А.Н.Гребенчук</t>
  </si>
  <si>
    <t xml:space="preserve">Начальник Управления жилищной политики администрации округа Муром                                                              А.Н. Гребенчук                                                                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</si>
  <si>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округ Муром на период 2020-2022 годы</t>
  </si>
  <si>
    <t>к краткосрочному плану реализации региональной  программы капитального ремонта общего имущества в многоквартирных домах на территории муниципального образования округ Муром  на период 2020-2022 годы</t>
  </si>
  <si>
    <t xml:space="preserve">Источники финансирования краткосрочного плана реализации региональной программы капитального ремонта
общего имущества в многоквартирных домах на территории муниципального образования  округ Муром                                                                                                                                   на период  2020-2022 годы
</t>
  </si>
  <si>
    <t xml:space="preserve">к краткосрочному плану реализации  региональной программы                                                                                                                                                                                         капитального ремонта  общего имущества в многоквартирных домах                                                                                                                                                                                                                                             на территории муниципального образования округ Муром  на период 2020-2022 годы </t>
  </si>
  <si>
    <t xml:space="preserve"> на территории муниципального образования округ Муром на период 2020-2022 годы</t>
  </si>
  <si>
    <t>Муром г, Владимирское ш, 12</t>
  </si>
  <si>
    <t>Муром г, Воровского ул, 99</t>
  </si>
  <si>
    <t>Муром г, Воровского ул, 16А</t>
  </si>
  <si>
    <t>Муром г, Экземплярского ул, 13А</t>
  </si>
  <si>
    <t>к постановлению администрации округа Муром</t>
  </si>
  <si>
    <t>Приложение №2</t>
  </si>
  <si>
    <t>от 12.04.2019 № 275</t>
  </si>
  <si>
    <t xml:space="preserve"> на территории муниципального образования округ Муром на период 2020-2022 годы средств регионального оператора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</si>
  <si>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</si>
  <si>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</si>
  <si>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</si>
  <si>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</si>
  <si>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</si>
  <si>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</si>
  <si>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</si>
  <si>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</si>
  <si>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</si>
  <si>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>Итого по город Муром</t>
  </si>
  <si>
    <t>X</t>
  </si>
  <si>
    <t>2021-2023</t>
  </si>
  <si>
    <t>2017-2019</t>
  </si>
  <si>
    <t>2022-2024</t>
  </si>
  <si>
    <t>к краткосрочному плану реализации региональной  программы капитального ремонта общего имущества в многоквартирных домах на территории муниципального образования округ Муром  на период 2020-2022 годы за счет средств регионального оператора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</si>
  <si>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округ Муром на период 2020-2022 годы за счет средств регионального оператора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</si>
  <si>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</si>
  <si>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</si>
  <si>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 xml:space="preserve">Приложение №1  </t>
  </si>
  <si>
    <t>Муром г, Войкова ул, 9</t>
  </si>
  <si>
    <t>Муром г, Карла Маркса ул, 36</t>
  </si>
  <si>
    <t>Муром г, Ленина ул, 2</t>
  </si>
  <si>
    <t>Муром г, Меленковская ул, 9</t>
  </si>
  <si>
    <t>Муромский р-н, Механизаторов п, 52</t>
  </si>
  <si>
    <t>Муром г, Радиозаводское ш, 38А</t>
  </si>
  <si>
    <t>Муром г, Трудовая ул, 37</t>
  </si>
  <si>
    <t>Муром г, Артема ул, 1а</t>
  </si>
  <si>
    <t>Муром г, Заводская ул, 1</t>
  </si>
  <si>
    <t>Муром г, Куликова ул, 23</t>
  </si>
  <si>
    <t>Муромский р-н, Фабрики им П.Л.Войкова п, 23</t>
  </si>
  <si>
    <t>Муром г, Ковровская ул, 16</t>
  </si>
  <si>
    <t>Муром г, Пушкина ул, 1а</t>
  </si>
  <si>
    <t>Муром г, Ленина ул, 110</t>
  </si>
  <si>
    <t>Муром г, Первомайская ул, 101</t>
  </si>
  <si>
    <t>Муром г, Льва Толстого ул, 107</t>
  </si>
  <si>
    <t>Муром г, Куликова ул, 15</t>
  </si>
  <si>
    <t>Муром г, Кирова ул, 18</t>
  </si>
  <si>
    <t>Муром г, Лакина ул, 89</t>
  </si>
  <si>
    <t>Муром г, Кожевники ул, 11</t>
  </si>
  <si>
    <t>ООО "Фортуна"</t>
  </si>
  <si>
    <t xml:space="preserve">Панельные </t>
  </si>
  <si>
    <t xml:space="preserve">ООО ДУК "Территория" </t>
  </si>
  <si>
    <t>ООО "Ремстрой Южный"</t>
  </si>
  <si>
    <t>Способ управления МКД (УК-управляющая организация, ТСЖ - товарищество собственников жилья, ЖК - жилищный                                                                                                                                                                                                                            кооператив, НУ - непосредственное управление,                                                                                                                                                                                                                                                                  БУ - без управления)</t>
  </si>
  <si>
    <t>Объем финансирования в 2021 г., руб.</t>
  </si>
  <si>
    <t>Объем финансирования в 2022 г., руб.</t>
  </si>
  <si>
    <t xml:space="preserve">Приложение№ 2 </t>
  </si>
  <si>
    <t>Муром г, Мечникова ул, 81</t>
  </si>
  <si>
    <t>Муромский р-н, Фабрики им П.Л.Войкова п, 25</t>
  </si>
  <si>
    <t>Муром г, Спортивная ул, 10</t>
  </si>
  <si>
    <t>ООО «Фортуна» </t>
  </si>
  <si>
    <t>Кирпичные/блочные</t>
  </si>
  <si>
    <t>Объем финансирования в 2020 г., руб.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</si>
  <si>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</si>
  <si>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Итого по округ Муром</t>
  </si>
  <si>
    <t>Муром г, Кирова ул, 30</t>
  </si>
  <si>
    <t>Муром г, Владимирская ул, 7</t>
  </si>
  <si>
    <t>Муром г, Энгельса ул, 1</t>
  </si>
  <si>
    <t>Муром г, Советская ул, 73А</t>
  </si>
  <si>
    <t>Муром г, Южная ул, 22</t>
  </si>
  <si>
    <t>Муром г, Воровского ул, 91а</t>
  </si>
  <si>
    <t>Муром г, Куйбышева ул, 1г</t>
  </si>
  <si>
    <t>Муром г, Пролетарская ул, 73</t>
  </si>
  <si>
    <t>Муром г, Владимирская ул, 6</t>
  </si>
  <si>
    <t>Муром г, Радиозаводское ш, 20</t>
  </si>
  <si>
    <t>Муром г, Серова ул, 40</t>
  </si>
  <si>
    <t>Муром г, Пролетарская ул, 41</t>
  </si>
  <si>
    <t>ТСЖ</t>
  </si>
  <si>
    <t>ТСН "КИРОВА 30"</t>
  </si>
  <si>
    <t>ООО "Фортуна" </t>
  </si>
  <si>
    <t>ООО «Фортуна»</t>
  </si>
  <si>
    <t>ООО "ФОРТУНА</t>
  </si>
  <si>
    <t>ООО "ФОРТУНА"</t>
  </si>
  <si>
    <t>Муром г, Кленовая ул, 1/3</t>
  </si>
  <si>
    <t>Ж/б панели</t>
  </si>
  <si>
    <t>1992</t>
  </si>
  <si>
    <t>Муром г, Пушкина ул, 16</t>
  </si>
  <si>
    <t>Муром г, Филатова ул, 19</t>
  </si>
  <si>
    <t>Муром г, Цветочный б-р, 4</t>
  </si>
  <si>
    <r>
      <t xml:space="preserve">от </t>
    </r>
    <r>
      <rPr>
        <u/>
        <sz val="14"/>
        <rFont val="Times New Roman"/>
        <family val="1"/>
        <charset val="204"/>
      </rPr>
      <t>12.04.2019</t>
    </r>
    <r>
      <rPr>
        <sz val="14"/>
        <rFont val="Times New Roman"/>
        <family val="1"/>
        <charset val="204"/>
      </rPr>
      <t xml:space="preserve"> №  </t>
    </r>
    <r>
      <rPr>
        <u/>
        <sz val="14"/>
        <rFont val="Times New Roman"/>
        <family val="1"/>
        <charset val="204"/>
      </rPr>
      <t>275</t>
    </r>
    <r>
      <rPr>
        <sz val="14"/>
        <rFont val="Times New Roman"/>
        <family val="1"/>
        <charset val="204"/>
      </rPr>
      <t xml:space="preserve">    </t>
    </r>
  </si>
  <si>
    <t>Итого по город Муром на 2020 год</t>
  </si>
  <si>
    <t>Итого по город Муром на 2021 год</t>
  </si>
  <si>
    <t>Муром г, Цветочный б-р, 3</t>
  </si>
  <si>
    <t>Муром г, Советская ул, 66</t>
  </si>
  <si>
    <t>Итого по город Муром на 2022 год</t>
  </si>
  <si>
    <t>ООО "РЕМСТРОЙ Южный"</t>
  </si>
  <si>
    <t>ООО "ДОМОУПРАВ"</t>
  </si>
  <si>
    <t>ООО "Домоуправ" </t>
  </si>
  <si>
    <t>ООО "РЕМСТРОЙ Южный" </t>
  </si>
  <si>
    <t>ООО "РЕМСТРОЙ ЮЖНЫЙ"</t>
  </si>
  <si>
    <t xml:space="preserve">Таблица №1  </t>
  </si>
  <si>
    <t>Муром г, Кленовая ул, 5</t>
  </si>
  <si>
    <t>Муром г, Ленинградская ул, 29 корп. 2</t>
  </si>
  <si>
    <t>2015</t>
  </si>
  <si>
    <t>2014</t>
  </si>
  <si>
    <t>2016</t>
  </si>
  <si>
    <t>Муром г, Ленинградская ул, 34 корп. 5</t>
  </si>
  <si>
    <t>Муром г, Первомайская ул, 13</t>
  </si>
  <si>
    <t>ТСН "Пушкина 16"</t>
  </si>
  <si>
    <t>от 23.10.2020  № 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</si>
</sst>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р_._-;\-* #,##0.00\ _р_._-;_-* &quot;-&quot;??\ _р_.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General"/>
    <numFmt numFmtId="167" formatCode="_-* #,##0.00_р_._-;\-* #,##0.00_р_._-;_-* \-??_р_._-;_-@_-"/>
    <numFmt numFmtId="168" formatCode="#,##0.00&quot; &quot;[$руб.-419];[Red]&quot;-&quot;#,##0.00&quot; &quot;[$руб.-419]"/>
    <numFmt numFmtId="169" formatCode="###\ ###\ ###\ ##0.00"/>
    <numFmt numFmtId="170" formatCode="###\ ###\ ###\ ##0"/>
  </numFmts>
  <fonts count="5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rgb="FF000000"/>
      <name val="Calibri"/>
      <family val="2"/>
      <charset val="204"/>
    </font>
    <font>
      <b/>
      <i/>
      <sz val="16"/>
      <color rgb="FF000000"/>
      <name val="Arial Cyr"/>
      <charset val="204"/>
    </font>
    <font>
      <b/>
      <i/>
      <u/>
      <sz val="11"/>
      <color rgb="FF000000"/>
      <name val="Calibri"/>
      <family val="2"/>
      <charset val="204"/>
    </font>
    <font>
      <b/>
      <i/>
      <u/>
      <sz val="11"/>
      <color rgb="FF000000"/>
      <name val="Arial Cyr"/>
      <charset val="204"/>
    </font>
    <font>
      <sz val="10"/>
      <color rgb="FF000000"/>
      <name val="Arial1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1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36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166" fontId="8" fillId="0" borderId="0" applyBorder="0" applyProtection="0"/>
    <xf numFmtId="0" fontId="10" fillId="0" borderId="0"/>
    <xf numFmtId="43" fontId="7" fillId="0" borderId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9" fillId="0" borderId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Border="0" applyAlignment="0" applyProtection="0"/>
    <xf numFmtId="0" fontId="5" fillId="0" borderId="0"/>
    <xf numFmtId="166" fontId="8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167" fontId="3" fillId="0" borderId="0" applyFill="0" applyBorder="0" applyAlignment="0" applyProtection="0"/>
    <xf numFmtId="0" fontId="8" fillId="0" borderId="0"/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 textRotation="90"/>
    </xf>
    <xf numFmtId="0" fontId="22" fillId="0" borderId="0">
      <alignment horizontal="center" textRotation="90"/>
    </xf>
    <xf numFmtId="0" fontId="22" fillId="0" borderId="0">
      <alignment horizontal="center" textRotation="90"/>
    </xf>
    <xf numFmtId="0" fontId="23" fillId="0" borderId="0"/>
    <xf numFmtId="0" fontId="24" fillId="0" borderId="0"/>
    <xf numFmtId="0" fontId="24" fillId="0" borderId="0"/>
    <xf numFmtId="168" fontId="23" fillId="0" borderId="0"/>
    <xf numFmtId="168" fontId="24" fillId="0" borderId="0"/>
    <xf numFmtId="168" fontId="24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7" fillId="0" borderId="0"/>
    <xf numFmtId="166" fontId="8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8" fontId="29" fillId="0" borderId="0"/>
    <xf numFmtId="166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>
      <alignment horizontal="center"/>
    </xf>
    <xf numFmtId="0" fontId="21" fillId="0" borderId="0">
      <alignment horizontal="center" textRotation="90"/>
    </xf>
    <xf numFmtId="0" fontId="23" fillId="0" borderId="0"/>
    <xf numFmtId="168" fontId="23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1" fillId="0" borderId="0">
      <alignment horizontal="center"/>
    </xf>
    <xf numFmtId="0" fontId="21" fillId="0" borderId="0">
      <alignment horizontal="center" textRotation="90"/>
    </xf>
    <xf numFmtId="0" fontId="23" fillId="0" borderId="0"/>
    <xf numFmtId="168" fontId="23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8" fontId="29" fillId="0" borderId="0"/>
    <xf numFmtId="168" fontId="29" fillId="0" borderId="0"/>
    <xf numFmtId="0" fontId="28" fillId="0" borderId="0">
      <alignment horizontal="center"/>
    </xf>
    <xf numFmtId="0" fontId="29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 textRotation="90"/>
    </xf>
    <xf numFmtId="0" fontId="28" fillId="0" borderId="0">
      <alignment horizontal="center" textRotation="90"/>
    </xf>
    <xf numFmtId="168" fontId="29" fillId="0" borderId="0"/>
    <xf numFmtId="0" fontId="29" fillId="0" borderId="0"/>
    <xf numFmtId="0" fontId="29" fillId="0" borderId="0"/>
    <xf numFmtId="168" fontId="29" fillId="0" borderId="0"/>
    <xf numFmtId="0" fontId="28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48"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 applyFill="1"/>
    <xf numFmtId="0" fontId="14" fillId="0" borderId="0" xfId="0" applyFont="1"/>
    <xf numFmtId="0" fontId="14" fillId="0" borderId="0" xfId="0" applyFont="1" applyFill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4" fontId="16" fillId="0" borderId="1" xfId="2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wrapText="1"/>
    </xf>
    <xf numFmtId="0" fontId="19" fillId="0" borderId="2" xfId="0" applyFont="1" applyFill="1" applyBorder="1" applyAlignment="1">
      <alignment wrapText="1"/>
    </xf>
    <xf numFmtId="0" fontId="30" fillId="0" borderId="0" xfId="0" applyFont="1"/>
    <xf numFmtId="0" fontId="0" fillId="0" borderId="0" xfId="0" applyFill="1"/>
    <xf numFmtId="0" fontId="1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20" fillId="0" borderId="0" xfId="0" applyFont="1" applyFill="1"/>
    <xf numFmtId="0" fontId="0" fillId="0" borderId="0" xfId="0"/>
    <xf numFmtId="0" fontId="19" fillId="0" borderId="0" xfId="0" applyFont="1" applyFill="1" applyBorder="1" applyAlignment="1">
      <alignment wrapText="1"/>
    </xf>
    <xf numFmtId="4" fontId="13" fillId="0" borderId="0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14" fillId="0" borderId="0" xfId="2" applyFont="1" applyFill="1" applyAlignment="1">
      <alignment horizontal="center" vertical="center"/>
    </xf>
    <xf numFmtId="0" fontId="14" fillId="0" borderId="7" xfId="2" applyFont="1" applyFill="1" applyBorder="1" applyAlignment="1">
      <alignment horizontal="center" vertical="center"/>
    </xf>
    <xf numFmtId="0" fontId="16" fillId="0" borderId="1" xfId="180" applyFont="1" applyBorder="1" applyAlignment="1">
      <alignment horizontal="center" vertical="center"/>
    </xf>
    <xf numFmtId="1" fontId="16" fillId="0" borderId="1" xfId="180" applyNumberFormat="1" applyFont="1" applyBorder="1" applyAlignment="1">
      <alignment horizontal="center" vertical="center"/>
    </xf>
    <xf numFmtId="0" fontId="38" fillId="0" borderId="0" xfId="0" applyFont="1"/>
    <xf numFmtId="0" fontId="13" fillId="0" borderId="1" xfId="176" applyFont="1" applyBorder="1" applyAlignment="1">
      <alignment horizontal="center" vertical="center" wrapText="1"/>
    </xf>
    <xf numFmtId="0" fontId="16" fillId="0" borderId="0" xfId="5" applyFont="1" applyBorder="1" applyAlignment="1">
      <alignment horizontal="center"/>
    </xf>
    <xf numFmtId="0" fontId="16" fillId="0" borderId="0" xfId="5" applyFont="1" applyBorder="1" applyAlignment="1">
      <alignment horizontal="left" vertic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/>
    <xf numFmtId="3" fontId="16" fillId="0" borderId="0" xfId="0" applyNumberFormat="1" applyFont="1" applyBorder="1"/>
    <xf numFmtId="4" fontId="16" fillId="0" borderId="0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14" fillId="0" borderId="0" xfId="2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0" borderId="7" xfId="2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0" fontId="39" fillId="0" borderId="1" xfId="2" applyFont="1" applyFill="1" applyBorder="1" applyAlignment="1">
      <alignment horizontal="center" vertical="center"/>
    </xf>
    <xf numFmtId="0" fontId="39" fillId="0" borderId="1" xfId="2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 textRotation="90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0" fontId="40" fillId="2" borderId="0" xfId="0" applyFont="1" applyFill="1"/>
    <xf numFmtId="0" fontId="44" fillId="2" borderId="0" xfId="0" applyFont="1" applyFill="1"/>
    <xf numFmtId="0" fontId="39" fillId="2" borderId="1" xfId="5" applyFont="1" applyFill="1" applyBorder="1" applyAlignment="1">
      <alignment horizontal="center"/>
    </xf>
    <xf numFmtId="0" fontId="43" fillId="2" borderId="1" xfId="0" applyFont="1" applyFill="1" applyBorder="1" applyAlignment="1">
      <alignment horizontal="left"/>
    </xf>
    <xf numFmtId="4" fontId="42" fillId="0" borderId="1" xfId="0" applyNumberFormat="1" applyFont="1" applyBorder="1" applyAlignment="1">
      <alignment horizontal="center" vertical="center"/>
    </xf>
    <xf numFmtId="4" fontId="20" fillId="0" borderId="0" xfId="0" applyNumberFormat="1" applyFont="1" applyFill="1"/>
    <xf numFmtId="0" fontId="39" fillId="2" borderId="1" xfId="5" applyFont="1" applyFill="1" applyBorder="1" applyAlignment="1">
      <alignment horizontal="left"/>
    </xf>
    <xf numFmtId="4" fontId="43" fillId="2" borderId="1" xfId="0" applyNumberFormat="1" applyFont="1" applyFill="1" applyBorder="1" applyAlignment="1">
      <alignment horizontal="center"/>
    </xf>
    <xf numFmtId="10" fontId="43" fillId="2" borderId="1" xfId="0" applyNumberFormat="1" applyFont="1" applyFill="1" applyBorder="1" applyAlignment="1">
      <alignment horizontal="center"/>
    </xf>
    <xf numFmtId="4" fontId="43" fillId="2" borderId="1" xfId="0" applyNumberFormat="1" applyFont="1" applyFill="1" applyBorder="1" applyAlignment="1">
      <alignment horizontal="right"/>
    </xf>
    <xf numFmtId="3" fontId="43" fillId="2" borderId="1" xfId="0" applyNumberFormat="1" applyFont="1" applyFill="1" applyBorder="1" applyAlignment="1">
      <alignment horizontal="right"/>
    </xf>
    <xf numFmtId="4" fontId="43" fillId="2" borderId="1" xfId="0" applyNumberFormat="1" applyFont="1" applyFill="1" applyBorder="1" applyAlignment="1"/>
    <xf numFmtId="1" fontId="43" fillId="2" borderId="3" xfId="0" applyNumberFormat="1" applyFont="1" applyFill="1" applyBorder="1" applyAlignment="1">
      <alignment horizontal="center"/>
    </xf>
    <xf numFmtId="170" fontId="43" fillId="2" borderId="1" xfId="0" applyNumberFormat="1" applyFont="1" applyFill="1" applyBorder="1" applyAlignment="1">
      <alignment horizontal="left"/>
    </xf>
    <xf numFmtId="169" fontId="44" fillId="2" borderId="1" xfId="0" applyNumberFormat="1" applyFont="1" applyFill="1" applyBorder="1" applyAlignment="1">
      <alignment wrapText="1"/>
    </xf>
    <xf numFmtId="0" fontId="43" fillId="2" borderId="3" xfId="0" applyFont="1" applyFill="1" applyBorder="1" applyAlignment="1">
      <alignment horizontal="center"/>
    </xf>
    <xf numFmtId="0" fontId="43" fillId="2" borderId="1" xfId="0" applyNumberFormat="1" applyFont="1" applyFill="1" applyBorder="1" applyAlignment="1">
      <alignment horizontal="right"/>
    </xf>
    <xf numFmtId="0" fontId="43" fillId="2" borderId="1" xfId="0" applyFont="1" applyFill="1" applyBorder="1" applyAlignment="1">
      <alignment horizontal="center"/>
    </xf>
    <xf numFmtId="169" fontId="43" fillId="2" borderId="1" xfId="0" applyNumberFormat="1" applyFont="1" applyFill="1" applyBorder="1" applyAlignment="1">
      <alignment horizontal="left" wrapText="1"/>
    </xf>
    <xf numFmtId="0" fontId="43" fillId="2" borderId="3" xfId="0" applyFont="1" applyFill="1" applyBorder="1" applyAlignment="1">
      <alignment horizontal="center" wrapText="1"/>
    </xf>
    <xf numFmtId="169" fontId="43" fillId="2" borderId="1" xfId="0" applyNumberFormat="1" applyFont="1" applyFill="1" applyBorder="1" applyAlignment="1">
      <alignment horizontal="right"/>
    </xf>
    <xf numFmtId="0" fontId="4" fillId="0" borderId="0" xfId="2" applyFont="1" applyFill="1" applyAlignment="1">
      <alignment horizontal="center" vertical="center" wrapText="1"/>
    </xf>
    <xf numFmtId="0" fontId="39" fillId="2" borderId="0" xfId="5" applyFont="1" applyFill="1" applyBorder="1" applyAlignment="1">
      <alignment horizontal="center"/>
    </xf>
    <xf numFmtId="0" fontId="43" fillId="2" borderId="0" xfId="0" applyFont="1" applyFill="1" applyBorder="1" applyAlignment="1">
      <alignment horizontal="left"/>
    </xf>
    <xf numFmtId="0" fontId="43" fillId="2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left" vertical="center"/>
    </xf>
    <xf numFmtId="4" fontId="43" fillId="2" borderId="0" xfId="0" applyNumberFormat="1" applyFont="1" applyFill="1" applyBorder="1" applyAlignment="1">
      <alignment horizontal="center" vertical="center"/>
    </xf>
    <xf numFmtId="3" fontId="43" fillId="2" borderId="0" xfId="0" applyNumberFormat="1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0" fillId="0" borderId="0" xfId="0" applyFont="1"/>
    <xf numFmtId="0" fontId="45" fillId="0" borderId="1" xfId="2" applyFont="1" applyFill="1" applyBorder="1" applyAlignment="1">
      <alignment horizontal="center" vertical="center"/>
    </xf>
    <xf numFmtId="4" fontId="45" fillId="0" borderId="1" xfId="0" applyNumberFormat="1" applyFont="1" applyBorder="1" applyAlignment="1">
      <alignment vertical="center"/>
    </xf>
    <xf numFmtId="3" fontId="45" fillId="0" borderId="1" xfId="0" applyNumberFormat="1" applyFont="1" applyFill="1" applyBorder="1" applyAlignment="1">
      <alignment horizontal="right" vertical="center"/>
    </xf>
    <xf numFmtId="4" fontId="45" fillId="0" borderId="1" xfId="2" applyNumberFormat="1" applyFont="1" applyFill="1" applyBorder="1" applyAlignment="1">
      <alignment horizontal="center" vertical="center"/>
    </xf>
    <xf numFmtId="0" fontId="39" fillId="0" borderId="1" xfId="5" applyFont="1" applyBorder="1" applyAlignment="1">
      <alignment horizontal="center"/>
    </xf>
    <xf numFmtId="0" fontId="51" fillId="0" borderId="1" xfId="2" applyFont="1" applyFill="1" applyBorder="1" applyAlignment="1">
      <alignment horizontal="center" vertical="center"/>
    </xf>
    <xf numFmtId="4" fontId="51" fillId="0" borderId="1" xfId="0" applyNumberFormat="1" applyFont="1" applyBorder="1" applyAlignment="1">
      <alignment vertical="center"/>
    </xf>
    <xf numFmtId="3" fontId="51" fillId="0" borderId="1" xfId="0" applyNumberFormat="1" applyFont="1" applyFill="1" applyBorder="1" applyAlignment="1">
      <alignment horizontal="right" vertical="center"/>
    </xf>
    <xf numFmtId="4" fontId="51" fillId="0" borderId="1" xfId="2" applyNumberFormat="1" applyFont="1" applyFill="1" applyBorder="1" applyAlignment="1">
      <alignment horizontal="center" vertical="center"/>
    </xf>
    <xf numFmtId="3" fontId="51" fillId="0" borderId="1" xfId="0" applyNumberFormat="1" applyFont="1" applyBorder="1" applyAlignment="1">
      <alignment horizontal="right" vertical="center"/>
    </xf>
    <xf numFmtId="4" fontId="42" fillId="0" borderId="1" xfId="0" applyNumberFormat="1" applyFont="1" applyBorder="1" applyAlignment="1">
      <alignment horizontal="center"/>
    </xf>
    <xf numFmtId="0" fontId="39" fillId="2" borderId="1" xfId="5" applyFont="1" applyFill="1" applyBorder="1" applyAlignment="1">
      <alignment horizontal="left" vertical="center"/>
    </xf>
    <xf numFmtId="4" fontId="43" fillId="2" borderId="1" xfId="0" applyNumberFormat="1" applyFont="1" applyFill="1" applyBorder="1"/>
    <xf numFmtId="3" fontId="43" fillId="2" borderId="1" xfId="0" applyNumberFormat="1" applyFont="1" applyFill="1" applyBorder="1"/>
    <xf numFmtId="0" fontId="43" fillId="2" borderId="1" xfId="0" applyFont="1" applyFill="1" applyBorder="1" applyAlignment="1">
      <alignment horizontal="center" wrapText="1"/>
    </xf>
    <xf numFmtId="3" fontId="43" fillId="2" borderId="1" xfId="0" applyNumberFormat="1" applyFont="1" applyFill="1" applyBorder="1" applyAlignment="1">
      <alignment horizontal="center"/>
    </xf>
    <xf numFmtId="0" fontId="14" fillId="2" borderId="0" xfId="0" applyFont="1" applyFill="1"/>
    <xf numFmtId="0" fontId="20" fillId="2" borderId="0" xfId="1" applyFont="1" applyFill="1" applyAlignment="1">
      <alignment horizontal="right" vertical="center" wrapText="1"/>
    </xf>
    <xf numFmtId="4" fontId="16" fillId="2" borderId="0" xfId="0" applyNumberFormat="1" applyFont="1" applyFill="1" applyAlignment="1">
      <alignment horizontal="right"/>
    </xf>
    <xf numFmtId="0" fontId="30" fillId="2" borderId="0" xfId="0" applyFont="1" applyFill="1"/>
    <xf numFmtId="0" fontId="14" fillId="2" borderId="0" xfId="0" applyFont="1" applyFill="1" applyAlignment="1">
      <alignment horizontal="center" vertical="center"/>
    </xf>
    <xf numFmtId="0" fontId="34" fillId="2" borderId="10" xfId="0" applyFont="1" applyFill="1" applyBorder="1" applyAlignment="1">
      <alignment horizontal="center" vertical="center" textRotation="90" wrapText="1"/>
    </xf>
    <xf numFmtId="0" fontId="34" fillId="2" borderId="1" xfId="0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center" vertical="center" wrapText="1"/>
    </xf>
    <xf numFmtId="2" fontId="15" fillId="2" borderId="0" xfId="1" applyNumberFormat="1" applyFont="1" applyFill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 vertical="center"/>
    </xf>
    <xf numFmtId="4" fontId="46" fillId="2" borderId="1" xfId="0" applyNumberFormat="1" applyFont="1" applyFill="1" applyBorder="1" applyAlignment="1">
      <alignment horizontal="right"/>
    </xf>
    <xf numFmtId="3" fontId="46" fillId="2" borderId="1" xfId="0" applyNumberFormat="1" applyFont="1" applyFill="1" applyBorder="1" applyAlignment="1">
      <alignment horizontal="right"/>
    </xf>
    <xf numFmtId="0" fontId="16" fillId="2" borderId="1" xfId="5" applyFont="1" applyFill="1" applyBorder="1" applyAlignment="1">
      <alignment horizontal="center"/>
    </xf>
    <xf numFmtId="1" fontId="46" fillId="2" borderId="1" xfId="0" applyNumberFormat="1" applyFont="1" applyFill="1" applyBorder="1" applyAlignment="1">
      <alignment horizontal="center"/>
    </xf>
    <xf numFmtId="0" fontId="46" fillId="2" borderId="1" xfId="0" applyNumberFormat="1" applyFont="1" applyFill="1" applyBorder="1" applyAlignment="1">
      <alignment horizontal="right"/>
    </xf>
    <xf numFmtId="0" fontId="41" fillId="0" borderId="1" xfId="0" applyFont="1" applyFill="1" applyBorder="1" applyAlignment="1">
      <alignment horizontal="left"/>
    </xf>
    <xf numFmtId="4" fontId="41" fillId="0" borderId="1" xfId="0" applyNumberFormat="1" applyFont="1" applyFill="1" applyBorder="1" applyAlignment="1">
      <alignment horizontal="right"/>
    </xf>
    <xf numFmtId="0" fontId="41" fillId="0" borderId="1" xfId="0" applyNumberFormat="1" applyFont="1" applyFill="1" applyBorder="1" applyAlignment="1">
      <alignment horizontal="right"/>
    </xf>
    <xf numFmtId="1" fontId="41" fillId="0" borderId="1" xfId="0" applyNumberFormat="1" applyFont="1" applyFill="1" applyBorder="1" applyAlignment="1">
      <alignment horizontal="center"/>
    </xf>
    <xf numFmtId="1" fontId="41" fillId="0" borderId="3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 wrapText="1"/>
    </xf>
    <xf numFmtId="0" fontId="41" fillId="0" borderId="1" xfId="0" applyFont="1" applyFill="1" applyBorder="1" applyAlignment="1">
      <alignment horizontal="right"/>
    </xf>
    <xf numFmtId="4" fontId="41" fillId="0" borderId="1" xfId="182" applyNumberFormat="1" applyFont="1" applyFill="1" applyBorder="1" applyAlignment="1">
      <alignment horizontal="right"/>
    </xf>
    <xf numFmtId="0" fontId="41" fillId="0" borderId="3" xfId="0" applyFont="1" applyFill="1" applyBorder="1" applyAlignment="1">
      <alignment horizontal="left"/>
    </xf>
    <xf numFmtId="0" fontId="41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/>
    </xf>
    <xf numFmtId="4" fontId="41" fillId="0" borderId="1" xfId="0" applyNumberFormat="1" applyFont="1" applyFill="1" applyBorder="1" applyAlignment="1">
      <alignment vertical="center"/>
    </xf>
    <xf numFmtId="3" fontId="41" fillId="0" borderId="1" xfId="0" applyNumberFormat="1" applyFont="1" applyFill="1" applyBorder="1" applyAlignment="1">
      <alignment horizontal="right" vertical="center"/>
    </xf>
    <xf numFmtId="0" fontId="41" fillId="0" borderId="1" xfId="0" applyFont="1" applyFill="1" applyBorder="1" applyAlignment="1">
      <alignment horizontal="center" vertical="center" wrapText="1"/>
    </xf>
    <xf numFmtId="4" fontId="41" fillId="0" borderId="1" xfId="0" applyNumberFormat="1" applyFont="1" applyFill="1" applyBorder="1" applyAlignment="1">
      <alignment horizontal="right" vertical="center"/>
    </xf>
    <xf numFmtId="4" fontId="41" fillId="0" borderId="1" xfId="2" applyNumberFormat="1" applyFont="1" applyFill="1" applyBorder="1" applyAlignment="1">
      <alignment horizontal="center" vertical="center"/>
    </xf>
    <xf numFmtId="4" fontId="41" fillId="0" borderId="1" xfId="0" applyNumberFormat="1" applyFont="1" applyFill="1" applyBorder="1" applyAlignment="1">
      <alignment horizontal="center" vertical="center"/>
    </xf>
    <xf numFmtId="0" fontId="41" fillId="0" borderId="1" xfId="2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left" vertical="center" wrapText="1"/>
    </xf>
    <xf numFmtId="0" fontId="46" fillId="2" borderId="3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right" vertical="center"/>
    </xf>
    <xf numFmtId="0" fontId="13" fillId="2" borderId="0" xfId="1" applyFont="1" applyFill="1" applyAlignment="1">
      <alignment horizontal="right" vertical="center" wrapText="1"/>
    </xf>
    <xf numFmtId="0" fontId="33" fillId="2" borderId="0" xfId="1" applyFont="1" applyFill="1" applyAlignment="1">
      <alignment horizontal="center" vertical="center" wrapText="1"/>
    </xf>
    <xf numFmtId="0" fontId="33" fillId="2" borderId="0" xfId="1" applyFont="1" applyFill="1" applyBorder="1" applyAlignment="1">
      <alignment horizontal="center" vertical="center" wrapText="1"/>
    </xf>
    <xf numFmtId="2" fontId="16" fillId="2" borderId="4" xfId="0" applyNumberFormat="1" applyFont="1" applyFill="1" applyBorder="1" applyAlignment="1">
      <alignment horizontal="center" vertical="center" textRotation="90" wrapText="1"/>
    </xf>
    <xf numFmtId="2" fontId="16" fillId="2" borderId="5" xfId="0" applyNumberFormat="1" applyFont="1" applyFill="1" applyBorder="1" applyAlignment="1">
      <alignment horizontal="center" vertical="center" textRotation="90" wrapText="1"/>
    </xf>
    <xf numFmtId="4" fontId="16" fillId="2" borderId="4" xfId="0" applyNumberFormat="1" applyFont="1" applyFill="1" applyBorder="1" applyAlignment="1">
      <alignment horizontal="center" vertical="center" textRotation="90" wrapText="1"/>
    </xf>
    <xf numFmtId="4" fontId="16" fillId="2" borderId="5" xfId="0" applyNumberFormat="1" applyFont="1" applyFill="1" applyBorder="1" applyAlignment="1">
      <alignment horizontal="center" vertical="center" textRotation="90" wrapText="1"/>
    </xf>
    <xf numFmtId="2" fontId="16" fillId="2" borderId="6" xfId="0" applyNumberFormat="1" applyFont="1" applyFill="1" applyBorder="1" applyAlignment="1">
      <alignment horizontal="center" vertical="center" textRotation="90" wrapText="1"/>
    </xf>
    <xf numFmtId="0" fontId="35" fillId="2" borderId="0" xfId="0" applyFont="1" applyFill="1" applyAlignment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4" fontId="16" fillId="2" borderId="4" xfId="0" applyNumberFormat="1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 wrapText="1"/>
    </xf>
    <xf numFmtId="4" fontId="16" fillId="2" borderId="5" xfId="0" applyNumberFormat="1" applyFont="1" applyFill="1" applyBorder="1" applyAlignment="1">
      <alignment horizontal="center" vertical="center" wrapText="1"/>
    </xf>
    <xf numFmtId="2" fontId="16" fillId="2" borderId="8" xfId="0" applyNumberFormat="1" applyFont="1" applyFill="1" applyBorder="1" applyAlignment="1">
      <alignment horizontal="center" vertical="center" wrapText="1"/>
    </xf>
    <xf numFmtId="2" fontId="16" fillId="2" borderId="12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textRotation="90" wrapText="1"/>
    </xf>
    <xf numFmtId="0" fontId="16" fillId="2" borderId="6" xfId="0" applyFont="1" applyFill="1" applyBorder="1" applyAlignment="1">
      <alignment horizontal="center" vertical="center" textRotation="90" wrapText="1"/>
    </xf>
    <xf numFmtId="0" fontId="16" fillId="2" borderId="5" xfId="0" applyFont="1" applyFill="1" applyBorder="1" applyAlignment="1">
      <alignment horizontal="center" vertical="center" textRotation="90" wrapText="1"/>
    </xf>
    <xf numFmtId="0" fontId="16" fillId="2" borderId="0" xfId="1" applyFont="1" applyFill="1" applyAlignment="1">
      <alignment horizontal="right" vertical="center"/>
    </xf>
    <xf numFmtId="0" fontId="16" fillId="2" borderId="0" xfId="1" applyFont="1" applyFill="1" applyAlignment="1">
      <alignment horizontal="right" vertical="center" wrapText="1"/>
    </xf>
    <xf numFmtId="0" fontId="4" fillId="0" borderId="0" xfId="2" applyFont="1" applyFill="1" applyAlignment="1">
      <alignment horizontal="right" vertical="center"/>
    </xf>
    <xf numFmtId="0" fontId="17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textRotation="90" wrapText="1"/>
    </xf>
    <xf numFmtId="0" fontId="16" fillId="0" borderId="6" xfId="2" applyFont="1" applyFill="1" applyBorder="1" applyAlignment="1">
      <alignment horizontal="center" vertical="center" textRotation="90" wrapText="1"/>
    </xf>
    <xf numFmtId="0" fontId="16" fillId="0" borderId="5" xfId="2" applyFont="1" applyFill="1" applyBorder="1" applyAlignment="1">
      <alignment horizontal="center" vertical="center" textRotation="90" wrapText="1"/>
    </xf>
    <xf numFmtId="0" fontId="16" fillId="0" borderId="1" xfId="2" applyFont="1" applyFill="1" applyBorder="1" applyAlignment="1">
      <alignment horizontal="center" vertical="center" textRotation="90" wrapText="1"/>
    </xf>
    <xf numFmtId="0" fontId="30" fillId="0" borderId="1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vertical="center" wrapText="1"/>
    </xf>
    <xf numFmtId="0" fontId="30" fillId="0" borderId="1" xfId="2" applyFont="1" applyFill="1" applyBorder="1" applyAlignment="1">
      <alignment vertical="center"/>
    </xf>
    <xf numFmtId="0" fontId="30" fillId="0" borderId="6" xfId="2" applyFont="1" applyFill="1" applyBorder="1" applyAlignment="1">
      <alignment vertical="center" wrapText="1"/>
    </xf>
    <xf numFmtId="0" fontId="30" fillId="0" borderId="5" xfId="2" applyFont="1" applyFill="1" applyBorder="1" applyAlignment="1">
      <alignment vertical="center"/>
    </xf>
    <xf numFmtId="1" fontId="16" fillId="0" borderId="4" xfId="2" applyNumberFormat="1" applyFont="1" applyFill="1" applyBorder="1" applyAlignment="1">
      <alignment horizontal="center" vertical="center" textRotation="90" wrapText="1"/>
    </xf>
    <xf numFmtId="1" fontId="30" fillId="0" borderId="6" xfId="2" applyNumberFormat="1" applyFont="1" applyFill="1" applyBorder="1" applyAlignment="1">
      <alignment horizontal="center" vertical="center" wrapText="1"/>
    </xf>
    <xf numFmtId="1" fontId="30" fillId="0" borderId="5" xfId="2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1" xfId="2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left" vertical="center" wrapText="1"/>
    </xf>
    <xf numFmtId="0" fontId="45" fillId="0" borderId="3" xfId="0" applyFont="1" applyFill="1" applyBorder="1" applyAlignment="1">
      <alignment horizontal="left" vertical="center" wrapText="1"/>
    </xf>
    <xf numFmtId="0" fontId="51" fillId="0" borderId="2" xfId="0" applyFont="1" applyFill="1" applyBorder="1" applyAlignment="1">
      <alignment horizontal="left" vertical="center" wrapText="1"/>
    </xf>
    <xf numFmtId="0" fontId="51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top" wrapText="1"/>
    </xf>
    <xf numFmtId="0" fontId="18" fillId="0" borderId="7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7" fillId="2" borderId="0" xfId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4" fontId="34" fillId="2" borderId="4" xfId="0" applyNumberFormat="1" applyFont="1" applyFill="1" applyBorder="1" applyAlignment="1">
      <alignment horizontal="center" vertical="center" wrapText="1"/>
    </xf>
    <xf numFmtId="4" fontId="34" fillId="2" borderId="6" xfId="0" applyNumberFormat="1" applyFont="1" applyFill="1" applyBorder="1" applyAlignment="1">
      <alignment horizontal="center" vertical="center" wrapText="1"/>
    </xf>
    <xf numFmtId="4" fontId="34" fillId="2" borderId="5" xfId="0" applyNumberFormat="1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2" fontId="34" fillId="2" borderId="4" xfId="93" applyNumberFormat="1" applyFont="1" applyFill="1" applyBorder="1" applyAlignment="1">
      <alignment horizontal="center" vertical="center" textRotation="90" wrapText="1"/>
    </xf>
    <xf numFmtId="2" fontId="34" fillId="2" borderId="5" xfId="93" applyNumberFormat="1" applyFont="1" applyFill="1" applyBorder="1" applyAlignment="1">
      <alignment horizontal="center" vertical="center" textRotation="90" wrapText="1"/>
    </xf>
    <xf numFmtId="0" fontId="34" fillId="2" borderId="4" xfId="0" applyFont="1" applyFill="1" applyBorder="1" applyAlignment="1">
      <alignment horizontal="center" vertical="center" textRotation="90" wrapText="1"/>
    </xf>
    <xf numFmtId="0" fontId="34" fillId="2" borderId="6" xfId="0" applyFont="1" applyFill="1" applyBorder="1" applyAlignment="1">
      <alignment horizontal="center" vertical="center" textRotation="90" wrapText="1"/>
    </xf>
    <xf numFmtId="0" fontId="34" fillId="2" borderId="5" xfId="0" applyFont="1" applyFill="1" applyBorder="1" applyAlignment="1">
      <alignment horizontal="center" vertical="center" textRotation="90" wrapText="1"/>
    </xf>
    <xf numFmtId="0" fontId="34" fillId="2" borderId="8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/>
    </xf>
    <xf numFmtId="4" fontId="16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right"/>
    </xf>
    <xf numFmtId="4" fontId="16" fillId="2" borderId="0" xfId="0" applyNumberFormat="1" applyFont="1" applyFill="1" applyAlignment="1">
      <alignment horizontal="right" wrapText="1"/>
    </xf>
    <xf numFmtId="0" fontId="14" fillId="2" borderId="0" xfId="0" applyFont="1" applyFill="1" applyAlignment="1"/>
    <xf numFmtId="2" fontId="34" fillId="2" borderId="4" xfId="0" applyNumberFormat="1" applyFont="1" applyFill="1" applyBorder="1" applyAlignment="1">
      <alignment horizontal="center" vertical="center" textRotation="90" wrapText="1"/>
    </xf>
    <xf numFmtId="2" fontId="34" fillId="2" borderId="5" xfId="0" applyNumberFormat="1" applyFont="1" applyFill="1" applyBorder="1" applyAlignment="1">
      <alignment horizontal="center" vertical="center" textRotation="90" wrapText="1"/>
    </xf>
    <xf numFmtId="2" fontId="34" fillId="2" borderId="1" xfId="93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17" fillId="2" borderId="0" xfId="1" applyFont="1" applyFill="1" applyAlignment="1">
      <alignment horizontal="center" vertical="center" wrapText="1"/>
    </xf>
    <xf numFmtId="0" fontId="4" fillId="0" borderId="0" xfId="2" applyFont="1" applyFill="1" applyAlignment="1">
      <alignment horizontal="right"/>
    </xf>
    <xf numFmtId="0" fontId="4" fillId="0" borderId="0" xfId="2" applyFont="1" applyFill="1" applyAlignment="1">
      <alignment horizontal="right" vertical="center" wrapText="1"/>
    </xf>
    <xf numFmtId="0" fontId="14" fillId="0" borderId="0" xfId="0" applyFont="1" applyAlignment="1">
      <alignment wrapText="1"/>
    </xf>
    <xf numFmtId="0" fontId="16" fillId="0" borderId="1" xfId="180" applyFont="1" applyBorder="1" applyAlignment="1">
      <alignment horizontal="center" vertical="center" wrapText="1"/>
    </xf>
    <xf numFmtId="0" fontId="16" fillId="0" borderId="1" xfId="180" applyFont="1" applyBorder="1" applyAlignment="1">
      <alignment vertical="center" wrapText="1"/>
    </xf>
    <xf numFmtId="0" fontId="16" fillId="0" borderId="1" xfId="180" applyFont="1" applyBorder="1" applyAlignment="1">
      <alignment vertical="center"/>
    </xf>
    <xf numFmtId="0" fontId="16" fillId="0" borderId="1" xfId="180" applyFont="1" applyBorder="1" applyAlignment="1">
      <alignment horizontal="center" vertical="center" textRotation="90" wrapText="1"/>
    </xf>
    <xf numFmtId="0" fontId="16" fillId="0" borderId="4" xfId="180" applyFont="1" applyBorder="1" applyAlignment="1">
      <alignment horizontal="center" vertical="center" textRotation="90" wrapText="1"/>
    </xf>
    <xf numFmtId="0" fontId="16" fillId="0" borderId="6" xfId="180" applyFont="1" applyBorder="1" applyAlignment="1">
      <alignment vertical="center" wrapText="1"/>
    </xf>
    <xf numFmtId="0" fontId="16" fillId="0" borderId="5" xfId="180" applyFont="1" applyBorder="1" applyAlignment="1">
      <alignment vertical="center"/>
    </xf>
    <xf numFmtId="0" fontId="16" fillId="0" borderId="1" xfId="180" applyFont="1" applyBorder="1" applyAlignment="1">
      <alignment horizontal="center" textRotation="90" wrapText="1"/>
    </xf>
    <xf numFmtId="0" fontId="16" fillId="0" borderId="1" xfId="180" applyFont="1" applyBorder="1" applyAlignment="1">
      <alignment horizontal="center" wrapText="1"/>
    </xf>
    <xf numFmtId="0" fontId="16" fillId="0" borderId="6" xfId="180" applyFont="1" applyBorder="1" applyAlignment="1">
      <alignment horizontal="center" vertical="center" wrapText="1"/>
    </xf>
    <xf numFmtId="0" fontId="16" fillId="0" borderId="5" xfId="180" applyFont="1" applyBorder="1" applyAlignment="1">
      <alignment horizontal="center" vertical="center"/>
    </xf>
    <xf numFmtId="0" fontId="16" fillId="0" borderId="5" xfId="180" applyFont="1" applyBorder="1" applyAlignment="1">
      <alignment vertical="center" wrapText="1"/>
    </xf>
    <xf numFmtId="0" fontId="43" fillId="2" borderId="2" xfId="180" applyFont="1" applyFill="1" applyBorder="1" applyAlignment="1">
      <alignment horizontal="center" vertical="center"/>
    </xf>
    <xf numFmtId="0" fontId="43" fillId="2" borderId="13" xfId="180" applyFont="1" applyFill="1" applyBorder="1" applyAlignment="1">
      <alignment horizontal="center" vertical="center"/>
    </xf>
    <xf numFmtId="0" fontId="43" fillId="2" borderId="3" xfId="180" applyFont="1" applyFill="1" applyBorder="1" applyAlignment="1">
      <alignment horizontal="center" vertical="center"/>
    </xf>
    <xf numFmtId="0" fontId="16" fillId="0" borderId="4" xfId="180" applyFont="1" applyBorder="1" applyAlignment="1">
      <alignment horizontal="center" textRotation="90" wrapText="1"/>
    </xf>
    <xf numFmtId="0" fontId="16" fillId="0" borderId="6" xfId="180" applyFont="1" applyBorder="1" applyAlignment="1">
      <alignment horizontal="center" wrapText="1"/>
    </xf>
    <xf numFmtId="0" fontId="16" fillId="0" borderId="5" xfId="180" applyFont="1" applyBorder="1" applyAlignment="1">
      <alignment horizontal="center" wrapText="1"/>
    </xf>
    <xf numFmtId="0" fontId="16" fillId="0" borderId="6" xfId="180" applyFont="1" applyBorder="1" applyAlignment="1">
      <alignment horizontal="center" textRotation="90" wrapText="1"/>
    </xf>
    <xf numFmtId="0" fontId="16" fillId="0" borderId="5" xfId="180" applyFont="1" applyBorder="1" applyAlignment="1">
      <alignment horizontal="center" textRotation="90" wrapText="1"/>
    </xf>
    <xf numFmtId="0" fontId="16" fillId="0" borderId="4" xfId="180" applyFont="1" applyBorder="1" applyAlignment="1">
      <alignment horizontal="center" vertical="center" wrapText="1"/>
    </xf>
    <xf numFmtId="0" fontId="16" fillId="0" borderId="5" xfId="180" applyFont="1" applyBorder="1" applyAlignment="1">
      <alignment horizontal="center" vertical="center" wrapText="1"/>
    </xf>
  </cellXfs>
  <cellStyles count="183">
    <cellStyle name="Excel Built-in Normal" xfId="3"/>
    <cellStyle name="Excel Built-in Normal 1" xfId="117"/>
    <cellStyle name="Excel Built-in Normal 1 2" xfId="153"/>
    <cellStyle name="Excel Built-in Normal 1 3" xfId="121"/>
    <cellStyle name="Excel Built-in Normal 2" xfId="12"/>
    <cellStyle name="Excel Built-in Normal 2 2" xfId="13"/>
    <cellStyle name="Excel Built-in Normal 3" xfId="14"/>
    <cellStyle name="Excel Built-in Normal 3 2" xfId="97"/>
    <cellStyle name="Excel Built-in Normal 4" xfId="90"/>
    <cellStyle name="Heading" xfId="98"/>
    <cellStyle name="Heading (user)" xfId="99"/>
    <cellStyle name="Heading (user) (user)" xfId="100"/>
    <cellStyle name="Heading 2" xfId="146"/>
    <cellStyle name="Heading 3" xfId="156"/>
    <cellStyle name="Heading 4" xfId="122"/>
    <cellStyle name="Heading 5" xfId="160"/>
    <cellStyle name="Heading 6" xfId="168"/>
    <cellStyle name="Heading 7" xfId="167"/>
    <cellStyle name="Heading 8" xfId="165"/>
    <cellStyle name="Heading1" xfId="101"/>
    <cellStyle name="Heading1 (user)" xfId="102"/>
    <cellStyle name="Heading1 (user) (user)" xfId="103"/>
    <cellStyle name="Heading1 2" xfId="147"/>
    <cellStyle name="Heading1 3" xfId="157"/>
    <cellStyle name="Heading1 4" xfId="123"/>
    <cellStyle name="Heading1 5" xfId="161"/>
    <cellStyle name="Heading1 6" xfId="169"/>
    <cellStyle name="Heading1 7" xfId="170"/>
    <cellStyle name="Heading1 8" xfId="175"/>
    <cellStyle name="Result" xfId="104"/>
    <cellStyle name="Result (user)" xfId="105"/>
    <cellStyle name="Result (user) (user)" xfId="106"/>
    <cellStyle name="Result 2" xfId="148"/>
    <cellStyle name="Result 3" xfId="158"/>
    <cellStyle name="Result 4" xfId="124"/>
    <cellStyle name="Result 5" xfId="162"/>
    <cellStyle name="Result 6" xfId="173"/>
    <cellStyle name="Result 7" xfId="172"/>
    <cellStyle name="Result 8" xfId="166"/>
    <cellStyle name="Result2" xfId="107"/>
    <cellStyle name="Result2 (user)" xfId="108"/>
    <cellStyle name="Result2 (user) (user)" xfId="109"/>
    <cellStyle name="Result2 2" xfId="149"/>
    <cellStyle name="Result2 3" xfId="159"/>
    <cellStyle name="Result2 4" xfId="125"/>
    <cellStyle name="Result2 5" xfId="163"/>
    <cellStyle name="Result2 6" xfId="164"/>
    <cellStyle name="Result2 7" xfId="171"/>
    <cellStyle name="Result2 8" xfId="174"/>
    <cellStyle name="TableStyleLight1" xfId="15"/>
    <cellStyle name="TableStyleLight1 2" xfId="16"/>
    <cellStyle name="Обычный" xfId="0" builtinId="0"/>
    <cellStyle name="Обычный 10" xfId="7"/>
    <cellStyle name="Обычный 10 2" xfId="110"/>
    <cellStyle name="Обычный 11" xfId="17"/>
    <cellStyle name="Обычный 11 2" xfId="93"/>
    <cellStyle name="Обычный 12" xfId="11"/>
    <cellStyle name="Обычный 13" xfId="18"/>
    <cellStyle name="Обычный 13 2" xfId="179"/>
    <cellStyle name="Обычный 14" xfId="10"/>
    <cellStyle name="Обычный 14 2" xfId="19"/>
    <cellStyle name="Обычный 14 2 16" xfId="128"/>
    <cellStyle name="Обычный 14 2 16 2" xfId="135"/>
    <cellStyle name="Обычный 14 2 2" xfId="142"/>
    <cellStyle name="Обычный 14 2 3" xfId="141"/>
    <cellStyle name="Обычный 14 2 4" xfId="111"/>
    <cellStyle name="Обычный 14 2 6" xfId="134"/>
    <cellStyle name="Обычный 14 2 7" xfId="129"/>
    <cellStyle name="Обычный 14 2 9" xfId="130"/>
    <cellStyle name="Обычный 14 2 9 2" xfId="139"/>
    <cellStyle name="Обычный 15" xfId="20"/>
    <cellStyle name="Обычный 15 2" xfId="21"/>
    <cellStyle name="Обычный 16" xfId="22"/>
    <cellStyle name="Обычный 16 2" xfId="23"/>
    <cellStyle name="Обычный 17" xfId="24"/>
    <cellStyle name="Обычный 17 2" xfId="25"/>
    <cellStyle name="Обычный 18" xfId="26"/>
    <cellStyle name="Обычный 19" xfId="9"/>
    <cellStyle name="Обычный 19 2" xfId="112"/>
    <cellStyle name="Обычный 2" xfId="2"/>
    <cellStyle name="Обычный 2 10" xfId="28"/>
    <cellStyle name="Обычный 2 11" xfId="29"/>
    <cellStyle name="Обычный 2 12" xfId="30"/>
    <cellStyle name="Обычный 2 13" xfId="31"/>
    <cellStyle name="Обычный 2 14" xfId="32"/>
    <cellStyle name="Обычный 2 15" xfId="33"/>
    <cellStyle name="Обычный 2 16" xfId="34"/>
    <cellStyle name="Обычный 2 17" xfId="35"/>
    <cellStyle name="Обычный 2 18" xfId="36"/>
    <cellStyle name="Обычный 2 19" xfId="37"/>
    <cellStyle name="Обычный 2 2" xfId="38"/>
    <cellStyle name="Обычный 2 2 2" xfId="150"/>
    <cellStyle name="Обычный 2 2 3" xfId="132"/>
    <cellStyle name="Обычный 2 2 4" xfId="113"/>
    <cellStyle name="Обычный 2 20" xfId="39"/>
    <cellStyle name="Обычный 2 21" xfId="40"/>
    <cellStyle name="Обычный 2 22" xfId="41"/>
    <cellStyle name="Обычный 2 23" xfId="42"/>
    <cellStyle name="Обычный 2 24" xfId="43"/>
    <cellStyle name="Обычный 2 25" xfId="44"/>
    <cellStyle name="Обычный 2 26" xfId="45"/>
    <cellStyle name="Обычный 2 27" xfId="46"/>
    <cellStyle name="Обычный 2 28" xfId="47"/>
    <cellStyle name="Обычный 2 29" xfId="48"/>
    <cellStyle name="Обычный 2 3" xfId="49"/>
    <cellStyle name="Обычный 2 3 2" xfId="155"/>
    <cellStyle name="Обычный 2 3 3" xfId="119"/>
    <cellStyle name="Обычный 2 30" xfId="50"/>
    <cellStyle name="Обычный 2 31" xfId="51"/>
    <cellStyle name="Обычный 2 32" xfId="27"/>
    <cellStyle name="Обычный 2 33" xfId="91"/>
    <cellStyle name="Обычный 2 4" xfId="52"/>
    <cellStyle name="Обычный 2 4 2" xfId="126"/>
    <cellStyle name="Обычный 2 5" xfId="53"/>
    <cellStyle name="Обычный 2 5 2" xfId="177"/>
    <cellStyle name="Обычный 2 6" xfId="54"/>
    <cellStyle name="Обычный 2 6 2" xfId="178"/>
    <cellStyle name="Обычный 2 7" xfId="55"/>
    <cellStyle name="Обычный 2 8" xfId="56"/>
    <cellStyle name="Обычный 2 8 2" xfId="180"/>
    <cellStyle name="Обычный 2 9" xfId="57"/>
    <cellStyle name="Обычный 2 9 2" xfId="181"/>
    <cellStyle name="Обычный 20" xfId="58"/>
    <cellStyle name="Обычный 21" xfId="59"/>
    <cellStyle name="Обычный 22" xfId="60"/>
    <cellStyle name="Обычный 23" xfId="61"/>
    <cellStyle name="Обычный 24" xfId="62"/>
    <cellStyle name="Обычный 25" xfId="63"/>
    <cellStyle name="Обычный 26" xfId="64"/>
    <cellStyle name="Обычный 27" xfId="65"/>
    <cellStyle name="Обычный 28" xfId="66"/>
    <cellStyle name="Обычный 29" xfId="67"/>
    <cellStyle name="Обычный 3" xfId="4"/>
    <cellStyle name="Обычный 3 16" xfId="182"/>
    <cellStyle name="Обычный 3 2" xfId="69"/>
    <cellStyle name="Обычный 3 2 2" xfId="151"/>
    <cellStyle name="Обычный 3 2 3" xfId="131"/>
    <cellStyle name="Обычный 3 2 4" xfId="114"/>
    <cellStyle name="Обычный 3 3" xfId="68"/>
    <cellStyle name="Обычный 3 3 2" xfId="120"/>
    <cellStyle name="Обычный 3 4" xfId="6"/>
    <cellStyle name="Обычный 30" xfId="70"/>
    <cellStyle name="Обычный 31" xfId="71"/>
    <cellStyle name="Обычный 32" xfId="72"/>
    <cellStyle name="Обычный 33" xfId="137"/>
    <cellStyle name="Обычный 39 2" xfId="136"/>
    <cellStyle name="Обычный 4" xfId="1"/>
    <cellStyle name="Обычный 4 2" xfId="73"/>
    <cellStyle name="Обычный 4 2 2" xfId="152"/>
    <cellStyle name="Обычный 4 2 2 2" xfId="176"/>
    <cellStyle name="Обычный 4 2 3" xfId="116"/>
    <cellStyle name="Обычный 4 3" xfId="143"/>
    <cellStyle name="Обычный 4 4" xfId="95"/>
    <cellStyle name="Обычный 5" xfId="74"/>
    <cellStyle name="Обычный 57" xfId="140"/>
    <cellStyle name="Обычный 6" xfId="75"/>
    <cellStyle name="Обычный 6 2" xfId="89"/>
    <cellStyle name="Обычный 6 2 2" xfId="115"/>
    <cellStyle name="Обычный 7" xfId="8"/>
    <cellStyle name="Обычный 7 2" xfId="77"/>
    <cellStyle name="Обычный 7 3" xfId="76"/>
    <cellStyle name="Обычный 8" xfId="78"/>
    <cellStyle name="Обычный 8 2" xfId="154"/>
    <cellStyle name="Обычный 8 3" xfId="127"/>
    <cellStyle name="Обычный 8 4" xfId="118"/>
    <cellStyle name="Обычный 9" xfId="79"/>
    <cellStyle name="Обычный 9 2" xfId="80"/>
    <cellStyle name="Обычный_Лист1" xfId="5"/>
    <cellStyle name="Процентный 2" xfId="82"/>
    <cellStyle name="Процентный 3" xfId="83"/>
    <cellStyle name="Процентный 4" xfId="84"/>
    <cellStyle name="Процентный 5" xfId="85"/>
    <cellStyle name="Процентный 6" xfId="86"/>
    <cellStyle name="Процентный 7" xfId="87"/>
    <cellStyle name="Процентный 8" xfId="81"/>
    <cellStyle name="Процентный 9" xfId="138"/>
    <cellStyle name="Финансовый 2" xfId="88"/>
    <cellStyle name="Финансовый 2 2" xfId="92"/>
    <cellStyle name="Финансовый 2 3" xfId="96"/>
    <cellStyle name="Финансовый 3" xfId="145"/>
    <cellStyle name="Финансовый 4" xfId="144"/>
    <cellStyle name="Финансовый 5" xfId="133"/>
    <cellStyle name="Финансовый 6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52"/>
  <sheetViews>
    <sheetView view="pageBreakPreview" topLeftCell="L1" zoomScaleNormal="100" zoomScaleSheetLayoutView="100" workbookViewId="0">
      <selection activeCell="AC8" sqref="AC8"/>
    </sheetView>
  </sheetViews>
  <sheetFormatPr defaultRowHeight="15"/>
  <cols>
    <col min="1" max="1" width="3.140625" style="105" customWidth="1"/>
    <col min="2" max="2" width="40.28515625" style="109" customWidth="1"/>
    <col min="3" max="3" width="13.42578125" style="105" customWidth="1"/>
    <col min="4" max="5" width="9.85546875" style="105" customWidth="1"/>
    <col min="6" max="6" width="12.28515625" style="105" customWidth="1"/>
    <col min="7" max="7" width="9.85546875" style="105" customWidth="1"/>
    <col min="8" max="8" width="11.28515625" style="105" customWidth="1"/>
    <col min="9" max="9" width="4.5703125" style="105" customWidth="1"/>
    <col min="10" max="10" width="3.7109375" style="105" customWidth="1"/>
    <col min="11" max="11" width="12.28515625" style="105" customWidth="1"/>
    <col min="12" max="12" width="8.85546875" style="105" customWidth="1"/>
    <col min="13" max="13" width="13.7109375" style="105" customWidth="1"/>
    <col min="14" max="14" width="6.42578125" style="105" customWidth="1"/>
    <col min="15" max="15" width="11.28515625" style="105" customWidth="1"/>
    <col min="16" max="16" width="7.85546875" style="105" customWidth="1"/>
    <col min="17" max="17" width="12.28515625" style="105" customWidth="1"/>
    <col min="18" max="18" width="6.42578125" style="105" customWidth="1"/>
    <col min="19" max="19" width="11.28515625" style="105" customWidth="1"/>
    <col min="20" max="20" width="12.28515625" style="105" customWidth="1"/>
    <col min="21" max="27" width="4.5703125" style="101" customWidth="1"/>
    <col min="28" max="29" width="11.28515625" style="101" customWidth="1"/>
    <col min="30" max="30" width="9.85546875" style="101" customWidth="1"/>
    <col min="31" max="33" width="5" style="101" customWidth="1"/>
    <col min="34" max="37" width="9.140625" style="12"/>
  </cols>
  <sheetData>
    <row r="1" spans="1:37" s="21" customFormat="1" ht="18.75">
      <c r="A1" s="105"/>
      <c r="B1" s="109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1"/>
      <c r="V1" s="101"/>
      <c r="W1" s="101"/>
      <c r="X1" s="146" t="s">
        <v>181</v>
      </c>
      <c r="Y1" s="146"/>
      <c r="Z1" s="146"/>
      <c r="AA1" s="146"/>
      <c r="AB1" s="146"/>
      <c r="AC1" s="146"/>
      <c r="AD1" s="146"/>
      <c r="AE1" s="146"/>
      <c r="AF1" s="146"/>
      <c r="AG1" s="146"/>
      <c r="AH1" s="20"/>
      <c r="AI1" s="20"/>
      <c r="AJ1" s="20"/>
      <c r="AK1" s="20"/>
    </row>
    <row r="2" spans="1:37" s="21" customFormat="1" ht="18.75">
      <c r="A2" s="105"/>
      <c r="B2" s="109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1"/>
      <c r="V2" s="101"/>
      <c r="W2" s="101"/>
      <c r="X2" s="147" t="s">
        <v>53</v>
      </c>
      <c r="Y2" s="147"/>
      <c r="Z2" s="147"/>
      <c r="AA2" s="147"/>
      <c r="AB2" s="147"/>
      <c r="AC2" s="147"/>
      <c r="AD2" s="147"/>
      <c r="AE2" s="147"/>
      <c r="AF2" s="147"/>
      <c r="AG2" s="147"/>
      <c r="AH2" s="20"/>
      <c r="AI2" s="20"/>
      <c r="AJ2" s="20"/>
      <c r="AK2" s="20"/>
    </row>
    <row r="3" spans="1:37" s="21" customFormat="1" ht="18.75">
      <c r="A3" s="105"/>
      <c r="B3" s="109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1"/>
      <c r="V3" s="101"/>
      <c r="W3" s="101"/>
      <c r="X3" s="147" t="s">
        <v>262</v>
      </c>
      <c r="Y3" s="147"/>
      <c r="Z3" s="147"/>
      <c r="AA3" s="147"/>
      <c r="AB3" s="147"/>
      <c r="AC3" s="147"/>
      <c r="AD3" s="147"/>
      <c r="AE3" s="147"/>
      <c r="AF3" s="147"/>
      <c r="AG3" s="147"/>
      <c r="AH3" s="20"/>
      <c r="AI3" s="20"/>
      <c r="AJ3" s="20"/>
      <c r="AK3" s="20"/>
    </row>
    <row r="4" spans="1:37" s="21" customFormat="1">
      <c r="A4" s="105"/>
      <c r="B4" s="109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20"/>
      <c r="AI4" s="20"/>
      <c r="AJ4" s="20"/>
      <c r="AK4" s="20"/>
    </row>
    <row r="5" spans="1:37" s="3" customFormat="1" ht="18.75" customHeight="1">
      <c r="A5" s="110"/>
      <c r="B5" s="111"/>
      <c r="C5" s="111"/>
      <c r="D5" s="110"/>
      <c r="E5" s="110"/>
      <c r="F5" s="110"/>
      <c r="G5" s="110"/>
      <c r="H5" s="110"/>
      <c r="I5" s="110"/>
      <c r="J5" s="110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01"/>
      <c r="V5" s="101"/>
      <c r="W5" s="101"/>
      <c r="X5" s="146" t="s">
        <v>181</v>
      </c>
      <c r="Y5" s="146"/>
      <c r="Z5" s="146"/>
      <c r="AA5" s="146"/>
      <c r="AB5" s="146"/>
      <c r="AC5" s="146"/>
      <c r="AD5" s="146"/>
      <c r="AE5" s="146"/>
      <c r="AF5" s="146"/>
      <c r="AG5" s="146"/>
      <c r="AH5" s="12"/>
      <c r="AI5" s="12"/>
      <c r="AJ5" s="12"/>
      <c r="AK5" s="12"/>
    </row>
    <row r="6" spans="1:37" s="3" customFormat="1" ht="18.75" customHeight="1">
      <c r="A6" s="110"/>
      <c r="B6" s="111"/>
      <c r="C6" s="112"/>
      <c r="D6" s="110"/>
      <c r="E6" s="110"/>
      <c r="F6" s="110"/>
      <c r="G6" s="110"/>
      <c r="H6" s="110"/>
      <c r="I6" s="110"/>
      <c r="J6" s="110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01"/>
      <c r="V6" s="101"/>
      <c r="W6" s="101"/>
      <c r="X6" s="147" t="s">
        <v>53</v>
      </c>
      <c r="Y6" s="147"/>
      <c r="Z6" s="147"/>
      <c r="AA6" s="147"/>
      <c r="AB6" s="147"/>
      <c r="AC6" s="147"/>
      <c r="AD6" s="147"/>
      <c r="AE6" s="147"/>
      <c r="AF6" s="147"/>
      <c r="AG6" s="147"/>
      <c r="AH6" s="12"/>
      <c r="AI6" s="12"/>
      <c r="AJ6" s="12"/>
      <c r="AK6" s="12"/>
    </row>
    <row r="7" spans="1:37" s="3" customFormat="1" ht="19.5" customHeight="1">
      <c r="A7" s="110"/>
      <c r="B7" s="111"/>
      <c r="C7" s="111"/>
      <c r="D7" s="110"/>
      <c r="E7" s="110"/>
      <c r="F7" s="110"/>
      <c r="G7" s="110"/>
      <c r="H7" s="110"/>
      <c r="I7" s="110"/>
      <c r="J7" s="110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01"/>
      <c r="V7" s="101"/>
      <c r="W7" s="101"/>
      <c r="X7" s="147" t="s">
        <v>242</v>
      </c>
      <c r="Y7" s="147"/>
      <c r="Z7" s="147"/>
      <c r="AA7" s="147"/>
      <c r="AB7" s="147"/>
      <c r="AC7" s="147"/>
      <c r="AD7" s="147"/>
      <c r="AE7" s="147"/>
      <c r="AF7" s="147"/>
      <c r="AG7" s="147"/>
      <c r="AH7" s="12"/>
      <c r="AI7" s="12"/>
      <c r="AJ7" s="12"/>
      <c r="AK7" s="12"/>
    </row>
    <row r="8" spans="1:37" s="20" customFormat="1" ht="12.75" customHeight="1">
      <c r="A8" s="110"/>
      <c r="B8" s="111"/>
      <c r="C8" s="111"/>
      <c r="D8" s="110"/>
      <c r="E8" s="110"/>
      <c r="F8" s="110"/>
      <c r="G8" s="110"/>
      <c r="H8" s="110"/>
      <c r="I8" s="110"/>
      <c r="J8" s="110"/>
      <c r="K8" s="113"/>
      <c r="L8" s="113"/>
      <c r="M8" s="113"/>
      <c r="N8" s="113"/>
      <c r="O8" s="113"/>
      <c r="P8" s="113"/>
      <c r="Q8" s="105"/>
      <c r="R8" s="105"/>
      <c r="S8" s="105"/>
      <c r="T8" s="105"/>
      <c r="U8" s="101"/>
      <c r="V8" s="101"/>
      <c r="W8" s="101"/>
      <c r="X8" s="114"/>
      <c r="Y8" s="114"/>
      <c r="Z8" s="114"/>
      <c r="AA8" s="114"/>
      <c r="AB8" s="114"/>
      <c r="AC8" s="114"/>
      <c r="AD8" s="115"/>
      <c r="AE8" s="115"/>
      <c r="AF8" s="115"/>
      <c r="AG8" s="115"/>
    </row>
    <row r="9" spans="1:37" s="20" customFormat="1" ht="18.75" customHeight="1">
      <c r="A9" s="148" t="s">
        <v>0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</row>
    <row r="10" spans="1:37" s="20" customFormat="1" ht="18.75" customHeight="1">
      <c r="A10" s="149" t="s">
        <v>1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</row>
    <row r="11" spans="1:37" s="20" customFormat="1" ht="18.75" customHeight="1">
      <c r="A11" s="149" t="s">
        <v>154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</row>
    <row r="12" spans="1:37" s="20" customFormat="1" ht="7.5" customHeight="1">
      <c r="A12" s="105"/>
      <c r="B12" s="109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</row>
    <row r="13" spans="1:37" s="5" customFormat="1">
      <c r="A13" s="156" t="s">
        <v>2</v>
      </c>
      <c r="B13" s="156" t="s">
        <v>3</v>
      </c>
      <c r="C13" s="158" t="s">
        <v>4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61" t="s">
        <v>5</v>
      </c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3" t="s">
        <v>36</v>
      </c>
      <c r="AF13" s="163" t="s">
        <v>37</v>
      </c>
      <c r="AG13" s="163" t="s">
        <v>38</v>
      </c>
    </row>
    <row r="14" spans="1:37" s="20" customFormat="1">
      <c r="A14" s="156"/>
      <c r="B14" s="156"/>
      <c r="C14" s="159"/>
      <c r="D14" s="156" t="s">
        <v>6</v>
      </c>
      <c r="E14" s="156"/>
      <c r="F14" s="156"/>
      <c r="G14" s="156"/>
      <c r="H14" s="156"/>
      <c r="I14" s="156"/>
      <c r="J14" s="142" t="s">
        <v>7</v>
      </c>
      <c r="K14" s="143"/>
      <c r="L14" s="142" t="s">
        <v>8</v>
      </c>
      <c r="M14" s="143"/>
      <c r="N14" s="142" t="s">
        <v>9</v>
      </c>
      <c r="O14" s="143"/>
      <c r="P14" s="142" t="s">
        <v>10</v>
      </c>
      <c r="Q14" s="143"/>
      <c r="R14" s="142" t="s">
        <v>11</v>
      </c>
      <c r="S14" s="143"/>
      <c r="T14" s="150" t="s">
        <v>12</v>
      </c>
      <c r="U14" s="150" t="s">
        <v>69</v>
      </c>
      <c r="V14" s="150" t="s">
        <v>67</v>
      </c>
      <c r="W14" s="150" t="s">
        <v>70</v>
      </c>
      <c r="X14" s="150" t="s">
        <v>71</v>
      </c>
      <c r="Y14" s="150" t="s">
        <v>72</v>
      </c>
      <c r="Z14" s="150" t="s">
        <v>73</v>
      </c>
      <c r="AA14" s="150" t="s">
        <v>74</v>
      </c>
      <c r="AB14" s="150" t="s">
        <v>39</v>
      </c>
      <c r="AC14" s="152" t="s">
        <v>13</v>
      </c>
      <c r="AD14" s="150" t="s">
        <v>75</v>
      </c>
      <c r="AE14" s="164"/>
      <c r="AF14" s="164"/>
      <c r="AG14" s="164"/>
    </row>
    <row r="15" spans="1:37" s="20" customFormat="1" ht="144">
      <c r="A15" s="156"/>
      <c r="B15" s="156"/>
      <c r="C15" s="160"/>
      <c r="D15" s="45" t="s">
        <v>40</v>
      </c>
      <c r="E15" s="45" t="s">
        <v>41</v>
      </c>
      <c r="F15" s="45" t="s">
        <v>42</v>
      </c>
      <c r="G15" s="45" t="s">
        <v>43</v>
      </c>
      <c r="H15" s="45" t="s">
        <v>44</v>
      </c>
      <c r="I15" s="45" t="s">
        <v>45</v>
      </c>
      <c r="J15" s="144"/>
      <c r="K15" s="145"/>
      <c r="L15" s="144"/>
      <c r="M15" s="145"/>
      <c r="N15" s="144"/>
      <c r="O15" s="145"/>
      <c r="P15" s="144"/>
      <c r="Q15" s="145"/>
      <c r="R15" s="144"/>
      <c r="S15" s="145"/>
      <c r="T15" s="151"/>
      <c r="U15" s="151"/>
      <c r="V15" s="151"/>
      <c r="W15" s="151"/>
      <c r="X15" s="151"/>
      <c r="Y15" s="151"/>
      <c r="Z15" s="151"/>
      <c r="AA15" s="151"/>
      <c r="AB15" s="151"/>
      <c r="AC15" s="153"/>
      <c r="AD15" s="154"/>
      <c r="AE15" s="164"/>
      <c r="AF15" s="164"/>
      <c r="AG15" s="164"/>
    </row>
    <row r="16" spans="1:37" s="20" customFormat="1">
      <c r="A16" s="157"/>
      <c r="B16" s="156"/>
      <c r="C16" s="46" t="s">
        <v>14</v>
      </c>
      <c r="D16" s="46" t="s">
        <v>14</v>
      </c>
      <c r="E16" s="46" t="s">
        <v>14</v>
      </c>
      <c r="F16" s="46" t="s">
        <v>14</v>
      </c>
      <c r="G16" s="46" t="s">
        <v>14</v>
      </c>
      <c r="H16" s="46" t="s">
        <v>14</v>
      </c>
      <c r="I16" s="46" t="s">
        <v>14</v>
      </c>
      <c r="J16" s="47" t="s">
        <v>15</v>
      </c>
      <c r="K16" s="83" t="s">
        <v>14</v>
      </c>
      <c r="L16" s="83" t="s">
        <v>16</v>
      </c>
      <c r="M16" s="83" t="s">
        <v>14</v>
      </c>
      <c r="N16" s="83" t="s">
        <v>16</v>
      </c>
      <c r="O16" s="83" t="s">
        <v>14</v>
      </c>
      <c r="P16" s="83" t="s">
        <v>16</v>
      </c>
      <c r="Q16" s="83" t="s">
        <v>14</v>
      </c>
      <c r="R16" s="83" t="s">
        <v>17</v>
      </c>
      <c r="S16" s="83" t="s">
        <v>14</v>
      </c>
      <c r="T16" s="83" t="s">
        <v>14</v>
      </c>
      <c r="U16" s="48" t="s">
        <v>14</v>
      </c>
      <c r="V16" s="83" t="s">
        <v>14</v>
      </c>
      <c r="W16" s="83" t="s">
        <v>14</v>
      </c>
      <c r="X16" s="46" t="s">
        <v>14</v>
      </c>
      <c r="Y16" s="83" t="s">
        <v>14</v>
      </c>
      <c r="Z16" s="83" t="s">
        <v>14</v>
      </c>
      <c r="AA16" s="83" t="s">
        <v>14</v>
      </c>
      <c r="AB16" s="83" t="s">
        <v>14</v>
      </c>
      <c r="AC16" s="46" t="s">
        <v>14</v>
      </c>
      <c r="AD16" s="83" t="s">
        <v>14</v>
      </c>
      <c r="AE16" s="165"/>
      <c r="AF16" s="165"/>
      <c r="AG16" s="165"/>
    </row>
    <row r="17" spans="1:33" s="36" customFormat="1" ht="12.75">
      <c r="A17" s="83">
        <v>1</v>
      </c>
      <c r="B17" s="83">
        <v>2</v>
      </c>
      <c r="C17" s="83">
        <v>3</v>
      </c>
      <c r="D17" s="83">
        <v>4</v>
      </c>
      <c r="E17" s="83">
        <v>5</v>
      </c>
      <c r="F17" s="83">
        <v>6</v>
      </c>
      <c r="G17" s="83">
        <v>7</v>
      </c>
      <c r="H17" s="83">
        <v>8</v>
      </c>
      <c r="I17" s="83">
        <v>9</v>
      </c>
      <c r="J17" s="47">
        <v>10</v>
      </c>
      <c r="K17" s="83">
        <v>11</v>
      </c>
      <c r="L17" s="83">
        <v>12</v>
      </c>
      <c r="M17" s="83">
        <v>13</v>
      </c>
      <c r="N17" s="83">
        <v>14</v>
      </c>
      <c r="O17" s="83">
        <v>15</v>
      </c>
      <c r="P17" s="83">
        <v>16</v>
      </c>
      <c r="Q17" s="83">
        <v>17</v>
      </c>
      <c r="R17" s="83">
        <v>18</v>
      </c>
      <c r="S17" s="83">
        <v>19</v>
      </c>
      <c r="T17" s="83">
        <v>20</v>
      </c>
      <c r="U17" s="83">
        <v>21</v>
      </c>
      <c r="V17" s="83">
        <v>22</v>
      </c>
      <c r="W17" s="83">
        <v>23</v>
      </c>
      <c r="X17" s="83">
        <v>24</v>
      </c>
      <c r="Y17" s="83">
        <v>25</v>
      </c>
      <c r="Z17" s="83">
        <v>26</v>
      </c>
      <c r="AA17" s="83">
        <v>27</v>
      </c>
      <c r="AB17" s="83">
        <v>28</v>
      </c>
      <c r="AC17" s="83">
        <v>29</v>
      </c>
      <c r="AD17" s="83">
        <v>30</v>
      </c>
      <c r="AE17" s="83">
        <v>31</v>
      </c>
      <c r="AF17" s="83">
        <v>32</v>
      </c>
      <c r="AG17" s="83">
        <v>33</v>
      </c>
    </row>
    <row r="18" spans="1:33" s="84" customFormat="1" ht="18.75" customHeight="1">
      <c r="A18" s="140" t="s">
        <v>243</v>
      </c>
      <c r="B18" s="141"/>
      <c r="C18" s="116">
        <f>SUM(C19:C58)</f>
        <v>116775934.10000001</v>
      </c>
      <c r="D18" s="116">
        <f t="shared" ref="D18:H18" si="0">SUM(D19:D58)</f>
        <v>537820.74</v>
      </c>
      <c r="E18" s="116">
        <f t="shared" si="0"/>
        <v>609470</v>
      </c>
      <c r="F18" s="116">
        <f t="shared" si="0"/>
        <v>12056554.870000001</v>
      </c>
      <c r="G18" s="116">
        <f t="shared" si="0"/>
        <v>253223.24</v>
      </c>
      <c r="H18" s="116">
        <f t="shared" si="0"/>
        <v>915826.1100000001</v>
      </c>
      <c r="I18" s="116">
        <f t="shared" ref="I18:AD18" si="1">SUM(I19:I58)</f>
        <v>0</v>
      </c>
      <c r="J18" s="117">
        <f t="shared" ref="J18:S18" si="2">SUM(J19:J58)</f>
        <v>17</v>
      </c>
      <c r="K18" s="116">
        <f t="shared" si="2"/>
        <v>27118595.389999997</v>
      </c>
      <c r="L18" s="116">
        <f t="shared" si="2"/>
        <v>16518.43</v>
      </c>
      <c r="M18" s="116">
        <f t="shared" si="2"/>
        <v>68891438</v>
      </c>
      <c r="N18" s="116">
        <f t="shared" si="2"/>
        <v>725.5</v>
      </c>
      <c r="O18" s="116">
        <f t="shared" si="2"/>
        <v>2835629.57</v>
      </c>
      <c r="P18" s="116">
        <f t="shared" si="2"/>
        <v>0</v>
      </c>
      <c r="Q18" s="116">
        <f t="shared" si="2"/>
        <v>0</v>
      </c>
      <c r="R18" s="116">
        <f t="shared" si="2"/>
        <v>19.07</v>
      </c>
      <c r="S18" s="116">
        <f t="shared" si="2"/>
        <v>210458.31</v>
      </c>
      <c r="T18" s="116">
        <f t="shared" si="1"/>
        <v>0</v>
      </c>
      <c r="U18" s="116">
        <f t="shared" si="1"/>
        <v>0</v>
      </c>
      <c r="V18" s="116">
        <f t="shared" si="1"/>
        <v>0</v>
      </c>
      <c r="W18" s="116">
        <f t="shared" si="1"/>
        <v>0</v>
      </c>
      <c r="X18" s="116">
        <f t="shared" si="1"/>
        <v>0</v>
      </c>
      <c r="Y18" s="116">
        <f t="shared" si="1"/>
        <v>0</v>
      </c>
      <c r="Z18" s="116">
        <f t="shared" si="1"/>
        <v>0</v>
      </c>
      <c r="AA18" s="116">
        <f t="shared" si="1"/>
        <v>0</v>
      </c>
      <c r="AB18" s="116">
        <f t="shared" si="1"/>
        <v>957589.16000000015</v>
      </c>
      <c r="AC18" s="116">
        <f t="shared" si="1"/>
        <v>2389328.709999999</v>
      </c>
      <c r="AD18" s="116">
        <f t="shared" si="1"/>
        <v>0</v>
      </c>
      <c r="AE18" s="82" t="s">
        <v>68</v>
      </c>
      <c r="AF18" s="82" t="s">
        <v>68</v>
      </c>
      <c r="AG18" s="82" t="s">
        <v>68</v>
      </c>
    </row>
    <row r="19" spans="1:33" s="1" customFormat="1" ht="12.75">
      <c r="A19" s="118">
        <v>1</v>
      </c>
      <c r="B19" s="121" t="s">
        <v>77</v>
      </c>
      <c r="C19" s="122">
        <v>2649277.08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3">
        <v>0</v>
      </c>
      <c r="K19" s="122">
        <v>0</v>
      </c>
      <c r="L19" s="122">
        <v>1108.98</v>
      </c>
      <c r="M19" s="122">
        <v>2492694.84</v>
      </c>
      <c r="N19" s="122">
        <v>0</v>
      </c>
      <c r="O19" s="122">
        <v>0</v>
      </c>
      <c r="P19" s="122">
        <v>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v>156582.24</v>
      </c>
      <c r="AD19" s="122">
        <v>0</v>
      </c>
      <c r="AE19" s="124">
        <v>2020</v>
      </c>
      <c r="AF19" s="124">
        <v>2020</v>
      </c>
      <c r="AG19" s="125" t="s">
        <v>65</v>
      </c>
    </row>
    <row r="20" spans="1:33" s="1" customFormat="1" ht="12.75">
      <c r="A20" s="118">
        <v>2</v>
      </c>
      <c r="B20" s="121" t="s">
        <v>78</v>
      </c>
      <c r="C20" s="122">
        <v>2624505.91</v>
      </c>
      <c r="D20" s="122">
        <v>358075</v>
      </c>
      <c r="E20" s="122">
        <v>609470</v>
      </c>
      <c r="F20" s="122">
        <v>1447301</v>
      </c>
      <c r="G20" s="122">
        <v>0</v>
      </c>
      <c r="H20" s="122">
        <v>0</v>
      </c>
      <c r="I20" s="122">
        <v>0</v>
      </c>
      <c r="J20" s="123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v>0</v>
      </c>
      <c r="W20" s="122">
        <v>0</v>
      </c>
      <c r="X20" s="122">
        <v>0</v>
      </c>
      <c r="Y20" s="122">
        <v>0</v>
      </c>
      <c r="Z20" s="122">
        <v>0</v>
      </c>
      <c r="AA20" s="122">
        <v>0</v>
      </c>
      <c r="AB20" s="122">
        <v>36222.69</v>
      </c>
      <c r="AC20" s="122">
        <v>173437.22</v>
      </c>
      <c r="AD20" s="122">
        <v>0</v>
      </c>
      <c r="AE20" s="124">
        <v>2020</v>
      </c>
      <c r="AF20" s="124">
        <v>2020</v>
      </c>
      <c r="AG20" s="125">
        <v>2020</v>
      </c>
    </row>
    <row r="21" spans="1:33" s="1" customFormat="1" ht="12.75">
      <c r="A21" s="118">
        <v>3</v>
      </c>
      <c r="B21" s="121" t="s">
        <v>79</v>
      </c>
      <c r="C21" s="122">
        <v>3188621.1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3">
        <v>0</v>
      </c>
      <c r="K21" s="122">
        <v>0</v>
      </c>
      <c r="L21" s="122">
        <v>600</v>
      </c>
      <c r="M21" s="122">
        <v>3110660</v>
      </c>
      <c r="N21" s="122">
        <v>0</v>
      </c>
      <c r="O21" s="122">
        <v>0</v>
      </c>
      <c r="P21" s="122">
        <v>0</v>
      </c>
      <c r="Q21" s="122">
        <v>0</v>
      </c>
      <c r="R21" s="122">
        <v>0</v>
      </c>
      <c r="S21" s="122">
        <v>0</v>
      </c>
      <c r="T21" s="122">
        <v>0</v>
      </c>
      <c r="U21" s="122">
        <v>0</v>
      </c>
      <c r="V21" s="122">
        <v>0</v>
      </c>
      <c r="W21" s="122">
        <v>0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v>77961.100000000006</v>
      </c>
      <c r="AD21" s="122">
        <v>0</v>
      </c>
      <c r="AE21" s="124">
        <v>2020</v>
      </c>
      <c r="AF21" s="124">
        <v>2020</v>
      </c>
      <c r="AG21" s="125" t="s">
        <v>65</v>
      </c>
    </row>
    <row r="22" spans="1:33" s="1" customFormat="1" ht="12.75">
      <c r="A22" s="118">
        <v>4</v>
      </c>
      <c r="B22" s="121" t="s">
        <v>80</v>
      </c>
      <c r="C22" s="122">
        <v>5265781.6800000006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3">
        <v>0</v>
      </c>
      <c r="K22" s="122">
        <v>0</v>
      </c>
      <c r="L22" s="122">
        <v>1093</v>
      </c>
      <c r="M22" s="126">
        <v>5109413.2</v>
      </c>
      <c r="N22" s="122">
        <v>0</v>
      </c>
      <c r="O22" s="122">
        <v>0</v>
      </c>
      <c r="P22" s="122">
        <v>0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0</v>
      </c>
      <c r="Y22" s="122">
        <v>0</v>
      </c>
      <c r="Z22" s="122">
        <v>0</v>
      </c>
      <c r="AA22" s="122">
        <v>0</v>
      </c>
      <c r="AB22" s="122">
        <v>24141.98</v>
      </c>
      <c r="AC22" s="122">
        <v>132226.5</v>
      </c>
      <c r="AD22" s="122">
        <v>0</v>
      </c>
      <c r="AE22" s="124">
        <v>2020</v>
      </c>
      <c r="AF22" s="124">
        <v>2020</v>
      </c>
      <c r="AG22" s="125">
        <v>2020</v>
      </c>
    </row>
    <row r="23" spans="1:33" s="1" customFormat="1" ht="12.75">
      <c r="A23" s="118">
        <v>5</v>
      </c>
      <c r="B23" s="121" t="s">
        <v>81</v>
      </c>
      <c r="C23" s="122">
        <v>4506717.16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3">
        <v>0</v>
      </c>
      <c r="K23" s="122">
        <v>0</v>
      </c>
      <c r="L23" s="122">
        <v>976</v>
      </c>
      <c r="M23" s="122">
        <v>4308509.83</v>
      </c>
      <c r="N23" s="122">
        <v>0</v>
      </c>
      <c r="O23" s="122">
        <v>0</v>
      </c>
      <c r="P23" s="122">
        <v>0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64627.65</v>
      </c>
      <c r="AC23" s="122">
        <v>133579.68</v>
      </c>
      <c r="AD23" s="122">
        <v>0</v>
      </c>
      <c r="AE23" s="124">
        <v>2020</v>
      </c>
      <c r="AF23" s="124">
        <v>2020</v>
      </c>
      <c r="AG23" s="125">
        <v>2020</v>
      </c>
    </row>
    <row r="24" spans="1:33" s="1" customFormat="1" ht="12.75">
      <c r="A24" s="118">
        <v>6</v>
      </c>
      <c r="B24" s="121" t="s">
        <v>82</v>
      </c>
      <c r="C24" s="122">
        <v>4873547.67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7">
        <v>3</v>
      </c>
      <c r="K24" s="122">
        <v>4873547.67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v>0</v>
      </c>
      <c r="AD24" s="122">
        <v>0</v>
      </c>
      <c r="AE24" s="124" t="s">
        <v>65</v>
      </c>
      <c r="AF24" s="124">
        <v>2020</v>
      </c>
      <c r="AG24" s="125" t="s">
        <v>65</v>
      </c>
    </row>
    <row r="25" spans="1:33" s="1" customFormat="1" ht="12.75">
      <c r="A25" s="118">
        <v>7</v>
      </c>
      <c r="B25" s="121" t="s">
        <v>83</v>
      </c>
      <c r="C25" s="122">
        <v>2215482.85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3">
        <v>0</v>
      </c>
      <c r="K25" s="122">
        <v>0</v>
      </c>
      <c r="L25" s="122">
        <v>443.8</v>
      </c>
      <c r="M25" s="122">
        <v>2215482.85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v>0</v>
      </c>
      <c r="AD25" s="122">
        <v>0</v>
      </c>
      <c r="AE25" s="124" t="s">
        <v>65</v>
      </c>
      <c r="AF25" s="124">
        <v>2020</v>
      </c>
      <c r="AG25" s="125" t="s">
        <v>65</v>
      </c>
    </row>
    <row r="26" spans="1:33" s="1" customFormat="1" ht="12.75">
      <c r="A26" s="118">
        <v>8</v>
      </c>
      <c r="B26" s="121" t="s">
        <v>84</v>
      </c>
      <c r="C26" s="122">
        <v>4885396.4400000004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3">
        <v>3</v>
      </c>
      <c r="K26" s="122">
        <v>4885396.4400000004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v>0</v>
      </c>
      <c r="AD26" s="122">
        <v>0</v>
      </c>
      <c r="AE26" s="124" t="s">
        <v>65</v>
      </c>
      <c r="AF26" s="124">
        <v>2020</v>
      </c>
      <c r="AG26" s="125" t="s">
        <v>65</v>
      </c>
    </row>
    <row r="27" spans="1:33" s="1" customFormat="1" ht="12.75">
      <c r="A27" s="118">
        <v>9</v>
      </c>
      <c r="B27" s="121" t="s">
        <v>85</v>
      </c>
      <c r="C27" s="122">
        <v>7963246.8599999994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3">
        <v>0</v>
      </c>
      <c r="K27" s="122">
        <v>0</v>
      </c>
      <c r="L27" s="122">
        <v>1503.05</v>
      </c>
      <c r="M27" s="122">
        <v>7687845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0</v>
      </c>
      <c r="AA27" s="122">
        <v>0</v>
      </c>
      <c r="AB27" s="122">
        <v>115317.68</v>
      </c>
      <c r="AC27" s="122">
        <v>160084.18</v>
      </c>
      <c r="AD27" s="122">
        <v>0</v>
      </c>
      <c r="AE27" s="124">
        <v>2020</v>
      </c>
      <c r="AF27" s="124">
        <v>2020</v>
      </c>
      <c r="AG27" s="125">
        <v>2020</v>
      </c>
    </row>
    <row r="28" spans="1:33" s="1" customFormat="1" ht="12.75">
      <c r="A28" s="118">
        <v>10</v>
      </c>
      <c r="B28" s="121" t="s">
        <v>86</v>
      </c>
      <c r="C28" s="122">
        <v>2936954.38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3">
        <v>0</v>
      </c>
      <c r="K28" s="122">
        <v>0</v>
      </c>
      <c r="L28" s="122">
        <v>935.22</v>
      </c>
      <c r="M28" s="122">
        <v>2738778.69</v>
      </c>
      <c r="N28" s="122">
        <v>0</v>
      </c>
      <c r="O28" s="122">
        <v>0</v>
      </c>
      <c r="P28" s="122">
        <v>0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22">
        <v>0</v>
      </c>
      <c r="Z28" s="122">
        <v>0</v>
      </c>
      <c r="AA28" s="122">
        <v>0</v>
      </c>
      <c r="AB28" s="122">
        <v>41081.68</v>
      </c>
      <c r="AC28" s="122">
        <v>157094.01</v>
      </c>
      <c r="AD28" s="122">
        <v>0</v>
      </c>
      <c r="AE28" s="124">
        <v>2020</v>
      </c>
      <c r="AF28" s="124">
        <v>2020</v>
      </c>
      <c r="AG28" s="125">
        <v>2020</v>
      </c>
    </row>
    <row r="29" spans="1:33" s="1" customFormat="1" ht="12.75">
      <c r="A29" s="118">
        <v>11</v>
      </c>
      <c r="B29" s="121" t="s">
        <v>87</v>
      </c>
      <c r="C29" s="122">
        <v>2189551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3">
        <v>0</v>
      </c>
      <c r="K29" s="122">
        <v>0</v>
      </c>
      <c r="L29" s="122">
        <v>473</v>
      </c>
      <c r="M29" s="122">
        <v>2189551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v>0</v>
      </c>
      <c r="AD29" s="122">
        <v>0</v>
      </c>
      <c r="AE29" s="124" t="s">
        <v>65</v>
      </c>
      <c r="AF29" s="124">
        <v>2020</v>
      </c>
      <c r="AG29" s="125" t="s">
        <v>65</v>
      </c>
    </row>
    <row r="30" spans="1:33" s="1" customFormat="1" ht="12.75">
      <c r="A30" s="118">
        <v>12</v>
      </c>
      <c r="B30" s="121" t="s">
        <v>88</v>
      </c>
      <c r="C30" s="122">
        <v>2855710.47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3">
        <v>0</v>
      </c>
      <c r="K30" s="122">
        <v>0</v>
      </c>
      <c r="L30" s="122">
        <v>550</v>
      </c>
      <c r="M30" s="122">
        <v>2777462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v>78248.47</v>
      </c>
      <c r="AD30" s="122">
        <v>0</v>
      </c>
      <c r="AE30" s="124">
        <v>2020</v>
      </c>
      <c r="AF30" s="124">
        <v>2020</v>
      </c>
      <c r="AG30" s="125" t="s">
        <v>65</v>
      </c>
    </row>
    <row r="31" spans="1:33" s="1" customFormat="1" ht="12.75">
      <c r="A31" s="118">
        <v>13</v>
      </c>
      <c r="B31" s="121" t="s">
        <v>89</v>
      </c>
      <c r="C31" s="122">
        <v>3951540.32</v>
      </c>
      <c r="D31" s="122">
        <v>0</v>
      </c>
      <c r="E31" s="122">
        <v>0</v>
      </c>
      <c r="F31" s="122">
        <v>3809166.55</v>
      </c>
      <c r="G31" s="122">
        <v>0</v>
      </c>
      <c r="H31" s="122">
        <v>0</v>
      </c>
      <c r="I31" s="122">
        <v>0</v>
      </c>
      <c r="J31" s="123">
        <v>0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22">
        <v>0</v>
      </c>
      <c r="Z31" s="122">
        <v>0</v>
      </c>
      <c r="AA31" s="122">
        <v>0</v>
      </c>
      <c r="AB31" s="122">
        <v>57137.5</v>
      </c>
      <c r="AC31" s="122">
        <v>85236.27</v>
      </c>
      <c r="AD31" s="122">
        <v>0</v>
      </c>
      <c r="AE31" s="124">
        <v>2020</v>
      </c>
      <c r="AF31" s="124">
        <v>2020</v>
      </c>
      <c r="AG31" s="125">
        <v>2020</v>
      </c>
    </row>
    <row r="32" spans="1:33" s="1" customFormat="1" ht="12.75">
      <c r="A32" s="118">
        <v>14</v>
      </c>
      <c r="B32" s="121" t="s">
        <v>90</v>
      </c>
      <c r="C32" s="122">
        <v>2766905.7600000002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3">
        <v>0</v>
      </c>
      <c r="K32" s="122">
        <v>0</v>
      </c>
      <c r="L32" s="122">
        <v>1190.4000000000001</v>
      </c>
      <c r="M32" s="122">
        <v>2598303.89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B32" s="122">
        <v>12276.99</v>
      </c>
      <c r="AC32" s="122">
        <v>156324.88</v>
      </c>
      <c r="AD32" s="122">
        <v>0</v>
      </c>
      <c r="AE32" s="124">
        <v>2020</v>
      </c>
      <c r="AF32" s="124">
        <v>2020</v>
      </c>
      <c r="AG32" s="125">
        <v>2020</v>
      </c>
    </row>
    <row r="33" spans="1:33" s="1" customFormat="1" ht="12.75">
      <c r="A33" s="118">
        <v>15</v>
      </c>
      <c r="B33" s="121" t="s">
        <v>91</v>
      </c>
      <c r="C33" s="122">
        <v>1828369.47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3">
        <v>0</v>
      </c>
      <c r="K33" s="122">
        <v>0</v>
      </c>
      <c r="L33" s="122">
        <v>342</v>
      </c>
      <c r="M33" s="122">
        <v>1828369.47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v>0</v>
      </c>
      <c r="AD33" s="122">
        <v>0</v>
      </c>
      <c r="AE33" s="124" t="s">
        <v>65</v>
      </c>
      <c r="AF33" s="124">
        <v>2020</v>
      </c>
      <c r="AG33" s="125" t="s">
        <v>65</v>
      </c>
    </row>
    <row r="34" spans="1:33" s="1" customFormat="1" ht="12.75">
      <c r="A34" s="118">
        <v>16</v>
      </c>
      <c r="B34" s="121" t="s">
        <v>92</v>
      </c>
      <c r="C34" s="122">
        <v>9454848.4199999999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3">
        <v>0</v>
      </c>
      <c r="K34" s="122">
        <v>0</v>
      </c>
      <c r="L34" s="122">
        <v>2022</v>
      </c>
      <c r="M34" s="122">
        <v>9159157.9000000004</v>
      </c>
      <c r="N34" s="122">
        <v>0</v>
      </c>
      <c r="O34" s="122">
        <v>0</v>
      </c>
      <c r="P34" s="122">
        <v>0</v>
      </c>
      <c r="Q34" s="122">
        <v>0</v>
      </c>
      <c r="R34" s="122">
        <v>0</v>
      </c>
      <c r="S34" s="122">
        <v>0</v>
      </c>
      <c r="T34" s="122">
        <v>0</v>
      </c>
      <c r="U34" s="122">
        <v>0</v>
      </c>
      <c r="V34" s="122">
        <v>0</v>
      </c>
      <c r="W34" s="122">
        <v>0</v>
      </c>
      <c r="X34" s="122">
        <v>0</v>
      </c>
      <c r="Y34" s="122">
        <v>0</v>
      </c>
      <c r="Z34" s="122">
        <v>0</v>
      </c>
      <c r="AA34" s="122">
        <v>0</v>
      </c>
      <c r="AB34" s="122">
        <v>137387.37</v>
      </c>
      <c r="AC34" s="122">
        <v>158303.15</v>
      </c>
      <c r="AD34" s="122">
        <v>0</v>
      </c>
      <c r="AE34" s="124">
        <v>2020</v>
      </c>
      <c r="AF34" s="124">
        <v>2020</v>
      </c>
      <c r="AG34" s="125">
        <v>2020</v>
      </c>
    </row>
    <row r="35" spans="1:33" s="1" customFormat="1" ht="12.75">
      <c r="A35" s="118">
        <v>17</v>
      </c>
      <c r="B35" s="121" t="s">
        <v>182</v>
      </c>
      <c r="C35" s="122">
        <v>2217294.33</v>
      </c>
      <c r="D35" s="122">
        <v>179745.74</v>
      </c>
      <c r="E35" s="122">
        <v>0</v>
      </c>
      <c r="F35" s="122">
        <v>1488599.05</v>
      </c>
      <c r="G35" s="122">
        <v>253223.24</v>
      </c>
      <c r="H35" s="122">
        <v>262958.40000000002</v>
      </c>
      <c r="I35" s="122">
        <v>0</v>
      </c>
      <c r="J35" s="123">
        <v>0</v>
      </c>
      <c r="K35" s="122">
        <v>0</v>
      </c>
      <c r="L35" s="122">
        <v>0</v>
      </c>
      <c r="M35" s="122">
        <v>0</v>
      </c>
      <c r="N35" s="122">
        <v>0</v>
      </c>
      <c r="O35" s="122">
        <v>0</v>
      </c>
      <c r="P35" s="122">
        <v>0</v>
      </c>
      <c r="Q35" s="122">
        <v>0</v>
      </c>
      <c r="R35" s="122">
        <v>0</v>
      </c>
      <c r="S35" s="122">
        <v>0</v>
      </c>
      <c r="T35" s="122">
        <v>0</v>
      </c>
      <c r="U35" s="122">
        <v>0</v>
      </c>
      <c r="V35" s="122">
        <v>0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32767.9</v>
      </c>
      <c r="AC35" s="122">
        <v>0</v>
      </c>
      <c r="AD35" s="122">
        <v>0</v>
      </c>
      <c r="AE35" s="124" t="s">
        <v>65</v>
      </c>
      <c r="AF35" s="124">
        <v>2020</v>
      </c>
      <c r="AG35" s="125">
        <v>2020</v>
      </c>
    </row>
    <row r="36" spans="1:33" s="1" customFormat="1" ht="12.75">
      <c r="A36" s="118">
        <v>18</v>
      </c>
      <c r="B36" s="121" t="s">
        <v>183</v>
      </c>
      <c r="C36" s="122">
        <v>1557950.91</v>
      </c>
      <c r="D36" s="122">
        <v>0</v>
      </c>
      <c r="E36" s="122">
        <v>0</v>
      </c>
      <c r="F36" s="122">
        <v>0</v>
      </c>
      <c r="G36" s="122">
        <v>0</v>
      </c>
      <c r="H36" s="122">
        <v>0</v>
      </c>
      <c r="I36" s="122">
        <v>0</v>
      </c>
      <c r="J36" s="123">
        <v>0</v>
      </c>
      <c r="K36" s="122">
        <v>0</v>
      </c>
      <c r="L36" s="122">
        <v>331</v>
      </c>
      <c r="M36" s="122">
        <v>1549352</v>
      </c>
      <c r="N36" s="122">
        <v>0</v>
      </c>
      <c r="O36" s="122">
        <v>0</v>
      </c>
      <c r="P36" s="122">
        <v>0</v>
      </c>
      <c r="Q36" s="122">
        <v>0</v>
      </c>
      <c r="R36" s="122">
        <v>0</v>
      </c>
      <c r="S36" s="122">
        <v>0</v>
      </c>
      <c r="T36" s="122">
        <v>0</v>
      </c>
      <c r="U36" s="122">
        <v>0</v>
      </c>
      <c r="V36" s="122">
        <v>0</v>
      </c>
      <c r="W36" s="122">
        <v>0</v>
      </c>
      <c r="X36" s="122">
        <v>0</v>
      </c>
      <c r="Y36" s="122">
        <v>0</v>
      </c>
      <c r="Z36" s="122">
        <v>0</v>
      </c>
      <c r="AA36" s="122">
        <v>0</v>
      </c>
      <c r="AB36" s="122">
        <v>8598.91</v>
      </c>
      <c r="AC36" s="122">
        <v>0</v>
      </c>
      <c r="AD36" s="122">
        <v>0</v>
      </c>
      <c r="AE36" s="124" t="s">
        <v>65</v>
      </c>
      <c r="AF36" s="124">
        <v>2020</v>
      </c>
      <c r="AG36" s="125">
        <v>2020</v>
      </c>
    </row>
    <row r="37" spans="1:33" s="1" customFormat="1" ht="12.75">
      <c r="A37" s="118">
        <v>19</v>
      </c>
      <c r="B37" s="121" t="s">
        <v>185</v>
      </c>
      <c r="C37" s="122">
        <v>2712861.94</v>
      </c>
      <c r="D37" s="122">
        <v>0</v>
      </c>
      <c r="E37" s="122">
        <v>0</v>
      </c>
      <c r="F37" s="122">
        <v>0</v>
      </c>
      <c r="G37" s="122">
        <v>0</v>
      </c>
      <c r="H37" s="122">
        <v>0</v>
      </c>
      <c r="I37" s="122">
        <v>0</v>
      </c>
      <c r="J37" s="123">
        <v>2</v>
      </c>
      <c r="K37" s="122">
        <v>2712861.94</v>
      </c>
      <c r="L37" s="122">
        <v>0</v>
      </c>
      <c r="M37" s="122">
        <v>0</v>
      </c>
      <c r="N37" s="122">
        <v>0</v>
      </c>
      <c r="O37" s="122">
        <v>0</v>
      </c>
      <c r="P37" s="122">
        <v>0</v>
      </c>
      <c r="Q37" s="122">
        <v>0</v>
      </c>
      <c r="R37" s="122">
        <v>0</v>
      </c>
      <c r="S37" s="122">
        <v>0</v>
      </c>
      <c r="T37" s="122">
        <v>0</v>
      </c>
      <c r="U37" s="122">
        <v>0</v>
      </c>
      <c r="V37" s="122">
        <v>0</v>
      </c>
      <c r="W37" s="122">
        <v>0</v>
      </c>
      <c r="X37" s="122">
        <v>0</v>
      </c>
      <c r="Y37" s="122">
        <v>0</v>
      </c>
      <c r="Z37" s="122">
        <v>0</v>
      </c>
      <c r="AA37" s="122">
        <v>0</v>
      </c>
      <c r="AB37" s="122">
        <v>0</v>
      </c>
      <c r="AC37" s="122">
        <v>0</v>
      </c>
      <c r="AD37" s="122">
        <v>0</v>
      </c>
      <c r="AE37" s="124" t="s">
        <v>65</v>
      </c>
      <c r="AF37" s="124">
        <v>2020</v>
      </c>
      <c r="AG37" s="125" t="s">
        <v>65</v>
      </c>
    </row>
    <row r="38" spans="1:33" s="1" customFormat="1" ht="12.75">
      <c r="A38" s="118">
        <v>20</v>
      </c>
      <c r="B38" s="121" t="s">
        <v>186</v>
      </c>
      <c r="C38" s="122">
        <v>211626.35</v>
      </c>
      <c r="D38" s="122">
        <v>0</v>
      </c>
      <c r="E38" s="122">
        <v>0</v>
      </c>
      <c r="F38" s="122">
        <v>0</v>
      </c>
      <c r="G38" s="122">
        <v>0</v>
      </c>
      <c r="H38" s="122">
        <v>0</v>
      </c>
      <c r="I38" s="122">
        <v>0</v>
      </c>
      <c r="J38" s="123">
        <v>0</v>
      </c>
      <c r="K38" s="122">
        <v>0</v>
      </c>
      <c r="L38" s="122">
        <v>0</v>
      </c>
      <c r="M38" s="122">
        <v>0</v>
      </c>
      <c r="N38" s="122">
        <v>0</v>
      </c>
      <c r="O38" s="122">
        <v>0</v>
      </c>
      <c r="P38" s="122">
        <v>0</v>
      </c>
      <c r="Q38" s="122">
        <v>0</v>
      </c>
      <c r="R38" s="122">
        <v>19.07</v>
      </c>
      <c r="S38" s="122">
        <v>210458.31</v>
      </c>
      <c r="T38" s="122">
        <v>0</v>
      </c>
      <c r="U38" s="122">
        <v>0</v>
      </c>
      <c r="V38" s="122">
        <v>0</v>
      </c>
      <c r="W38" s="122">
        <v>0</v>
      </c>
      <c r="X38" s="122">
        <v>0</v>
      </c>
      <c r="Y38" s="122">
        <v>0</v>
      </c>
      <c r="Z38" s="122">
        <v>0</v>
      </c>
      <c r="AA38" s="122">
        <v>0</v>
      </c>
      <c r="AB38" s="122">
        <v>1168.04</v>
      </c>
      <c r="AC38" s="122">
        <v>0</v>
      </c>
      <c r="AD38" s="122">
        <v>0</v>
      </c>
      <c r="AE38" s="124" t="s">
        <v>65</v>
      </c>
      <c r="AF38" s="124">
        <v>2020</v>
      </c>
      <c r="AG38" s="125">
        <v>2020</v>
      </c>
    </row>
    <row r="39" spans="1:33" s="1" customFormat="1" ht="12.75">
      <c r="A39" s="118">
        <v>21</v>
      </c>
      <c r="B39" s="121" t="s">
        <v>187</v>
      </c>
      <c r="C39" s="122">
        <v>2878164.01</v>
      </c>
      <c r="D39" s="122">
        <v>0</v>
      </c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23">
        <v>0</v>
      </c>
      <c r="K39" s="122">
        <v>0</v>
      </c>
      <c r="L39" s="122">
        <v>0</v>
      </c>
      <c r="M39" s="122">
        <v>0</v>
      </c>
      <c r="N39" s="122">
        <v>725.5</v>
      </c>
      <c r="O39" s="122">
        <v>2835629.57</v>
      </c>
      <c r="P39" s="122">
        <v>0</v>
      </c>
      <c r="Q39" s="122">
        <v>0</v>
      </c>
      <c r="R39" s="122">
        <v>0</v>
      </c>
      <c r="S39" s="122">
        <v>0</v>
      </c>
      <c r="T39" s="122">
        <v>0</v>
      </c>
      <c r="U39" s="122">
        <v>0</v>
      </c>
      <c r="V39" s="122">
        <v>0</v>
      </c>
      <c r="W39" s="122">
        <v>0</v>
      </c>
      <c r="X39" s="122">
        <v>0</v>
      </c>
      <c r="Y39" s="122">
        <v>0</v>
      </c>
      <c r="Z39" s="122">
        <v>0</v>
      </c>
      <c r="AA39" s="122">
        <v>0</v>
      </c>
      <c r="AB39" s="122">
        <v>42534.44</v>
      </c>
      <c r="AC39" s="122">
        <v>0</v>
      </c>
      <c r="AD39" s="122">
        <v>0</v>
      </c>
      <c r="AE39" s="124" t="s">
        <v>65</v>
      </c>
      <c r="AF39" s="124">
        <v>2020</v>
      </c>
      <c r="AG39" s="125">
        <v>2020</v>
      </c>
    </row>
    <row r="40" spans="1:33" s="1" customFormat="1" ht="12.75">
      <c r="A40" s="118">
        <v>22</v>
      </c>
      <c r="B40" s="121" t="s">
        <v>188</v>
      </c>
      <c r="C40" s="122">
        <v>2712861.94</v>
      </c>
      <c r="D40" s="122">
        <v>0</v>
      </c>
      <c r="E40" s="122">
        <v>0</v>
      </c>
      <c r="F40" s="122">
        <v>0</v>
      </c>
      <c r="G40" s="122">
        <v>0</v>
      </c>
      <c r="H40" s="122">
        <v>0</v>
      </c>
      <c r="I40" s="122">
        <v>0</v>
      </c>
      <c r="J40" s="123">
        <v>2</v>
      </c>
      <c r="K40" s="122">
        <v>2712861.94</v>
      </c>
      <c r="L40" s="122">
        <v>0</v>
      </c>
      <c r="M40" s="122">
        <v>0</v>
      </c>
      <c r="N40" s="122">
        <v>0</v>
      </c>
      <c r="O40" s="122">
        <v>0</v>
      </c>
      <c r="P40" s="122">
        <v>0</v>
      </c>
      <c r="Q40" s="122">
        <v>0</v>
      </c>
      <c r="R40" s="122">
        <v>0</v>
      </c>
      <c r="S40" s="122">
        <v>0</v>
      </c>
      <c r="T40" s="122">
        <v>0</v>
      </c>
      <c r="U40" s="122">
        <v>0</v>
      </c>
      <c r="V40" s="122">
        <v>0</v>
      </c>
      <c r="W40" s="122">
        <v>0</v>
      </c>
      <c r="X40" s="122">
        <v>0</v>
      </c>
      <c r="Y40" s="122">
        <v>0</v>
      </c>
      <c r="Z40" s="122">
        <v>0</v>
      </c>
      <c r="AA40" s="122">
        <v>0</v>
      </c>
      <c r="AB40" s="122">
        <v>0</v>
      </c>
      <c r="AC40" s="122">
        <v>0</v>
      </c>
      <c r="AD40" s="122">
        <v>0</v>
      </c>
      <c r="AE40" s="124" t="s">
        <v>65</v>
      </c>
      <c r="AF40" s="124">
        <v>2020</v>
      </c>
      <c r="AG40" s="125" t="s">
        <v>65</v>
      </c>
    </row>
    <row r="41" spans="1:33" s="1" customFormat="1" ht="12.75">
      <c r="A41" s="118">
        <v>23</v>
      </c>
      <c r="B41" s="121" t="s">
        <v>189</v>
      </c>
      <c r="C41" s="122">
        <v>2771146.97</v>
      </c>
      <c r="D41" s="122">
        <v>0</v>
      </c>
      <c r="E41" s="122">
        <v>0</v>
      </c>
      <c r="F41" s="128">
        <v>2730194.06</v>
      </c>
      <c r="G41" s="122">
        <v>0</v>
      </c>
      <c r="H41" s="122">
        <v>0</v>
      </c>
      <c r="I41" s="122">
        <v>0</v>
      </c>
      <c r="J41" s="123">
        <v>0</v>
      </c>
      <c r="K41" s="122">
        <v>0</v>
      </c>
      <c r="L41" s="122">
        <v>0</v>
      </c>
      <c r="M41" s="122">
        <v>0</v>
      </c>
      <c r="N41" s="122"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  <c r="U41" s="122">
        <v>0</v>
      </c>
      <c r="V41" s="122">
        <v>0</v>
      </c>
      <c r="W41" s="122">
        <v>0</v>
      </c>
      <c r="X41" s="122">
        <v>0</v>
      </c>
      <c r="Y41" s="122">
        <v>0</v>
      </c>
      <c r="Z41" s="122">
        <v>0</v>
      </c>
      <c r="AA41" s="122">
        <v>0</v>
      </c>
      <c r="AB41" s="122">
        <v>40952.910000000003</v>
      </c>
      <c r="AC41" s="122">
        <v>0</v>
      </c>
      <c r="AD41" s="122">
        <v>0</v>
      </c>
      <c r="AE41" s="124" t="s">
        <v>65</v>
      </c>
      <c r="AF41" s="124">
        <v>2020</v>
      </c>
      <c r="AG41" s="125">
        <v>2020</v>
      </c>
    </row>
    <row r="42" spans="1:33" s="1" customFormat="1" ht="12.75">
      <c r="A42" s="118">
        <v>24</v>
      </c>
      <c r="B42" s="121" t="s">
        <v>190</v>
      </c>
      <c r="C42" s="122">
        <v>2438759.5300000003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23">
        <v>0</v>
      </c>
      <c r="K42" s="122">
        <v>0</v>
      </c>
      <c r="L42" s="122">
        <v>477</v>
      </c>
      <c r="M42" s="122">
        <v>2335762.17</v>
      </c>
      <c r="N42" s="122">
        <v>0</v>
      </c>
      <c r="O42" s="122">
        <v>0</v>
      </c>
      <c r="P42" s="122">
        <v>0</v>
      </c>
      <c r="Q42" s="122">
        <v>0</v>
      </c>
      <c r="R42" s="122">
        <v>0</v>
      </c>
      <c r="S42" s="122">
        <v>0</v>
      </c>
      <c r="T42" s="122">
        <v>0</v>
      </c>
      <c r="U42" s="122">
        <v>0</v>
      </c>
      <c r="V42" s="122">
        <v>0</v>
      </c>
      <c r="W42" s="122">
        <v>0</v>
      </c>
      <c r="X42" s="122">
        <v>0</v>
      </c>
      <c r="Y42" s="122">
        <v>0</v>
      </c>
      <c r="Z42" s="122">
        <v>0</v>
      </c>
      <c r="AA42" s="122">
        <v>0</v>
      </c>
      <c r="AB42" s="122">
        <v>35036.43</v>
      </c>
      <c r="AC42" s="122">
        <v>67960.929999999993</v>
      </c>
      <c r="AD42" s="122">
        <v>0</v>
      </c>
      <c r="AE42" s="124">
        <v>2020</v>
      </c>
      <c r="AF42" s="124">
        <v>2020</v>
      </c>
      <c r="AG42" s="125">
        <v>2020</v>
      </c>
    </row>
    <row r="43" spans="1:33" s="1" customFormat="1" ht="12.75">
      <c r="A43" s="118">
        <v>25</v>
      </c>
      <c r="B43" s="121" t="s">
        <v>191</v>
      </c>
      <c r="C43" s="122">
        <v>464475.87</v>
      </c>
      <c r="D43" s="122">
        <v>0</v>
      </c>
      <c r="E43" s="122">
        <v>0</v>
      </c>
      <c r="F43" s="122">
        <v>0</v>
      </c>
      <c r="G43" s="122">
        <v>0</v>
      </c>
      <c r="H43" s="122">
        <v>457611.69</v>
      </c>
      <c r="I43" s="122">
        <v>0</v>
      </c>
      <c r="J43" s="123">
        <v>0</v>
      </c>
      <c r="K43" s="122">
        <v>0</v>
      </c>
      <c r="L43" s="122">
        <v>0</v>
      </c>
      <c r="M43" s="122">
        <v>0</v>
      </c>
      <c r="N43" s="122">
        <v>0</v>
      </c>
      <c r="O43" s="122">
        <v>0</v>
      </c>
      <c r="P43" s="122">
        <v>0</v>
      </c>
      <c r="Q43" s="122">
        <v>0</v>
      </c>
      <c r="R43" s="122">
        <v>0</v>
      </c>
      <c r="S43" s="122">
        <v>0</v>
      </c>
      <c r="T43" s="122">
        <v>0</v>
      </c>
      <c r="U43" s="122">
        <v>0</v>
      </c>
      <c r="V43" s="122">
        <v>0</v>
      </c>
      <c r="W43" s="122">
        <v>0</v>
      </c>
      <c r="X43" s="122">
        <v>0</v>
      </c>
      <c r="Y43" s="122">
        <v>0</v>
      </c>
      <c r="Z43" s="122">
        <v>0</v>
      </c>
      <c r="AA43" s="122">
        <v>0</v>
      </c>
      <c r="AB43" s="122">
        <v>6864.18</v>
      </c>
      <c r="AC43" s="122">
        <v>0</v>
      </c>
      <c r="AD43" s="122">
        <v>0</v>
      </c>
      <c r="AE43" s="124" t="s">
        <v>65</v>
      </c>
      <c r="AF43" s="124">
        <v>2020</v>
      </c>
      <c r="AG43" s="125">
        <v>2020</v>
      </c>
    </row>
    <row r="44" spans="1:33" s="1" customFormat="1" ht="12.75">
      <c r="A44" s="118">
        <v>26</v>
      </c>
      <c r="B44" s="121" t="s">
        <v>192</v>
      </c>
      <c r="C44" s="122">
        <v>198184.86</v>
      </c>
      <c r="D44" s="122">
        <v>0</v>
      </c>
      <c r="E44" s="122">
        <v>0</v>
      </c>
      <c r="F44" s="122">
        <v>0</v>
      </c>
      <c r="G44" s="122">
        <v>0</v>
      </c>
      <c r="H44" s="122">
        <v>195256.02</v>
      </c>
      <c r="I44" s="122">
        <v>0</v>
      </c>
      <c r="J44" s="123">
        <v>0</v>
      </c>
      <c r="K44" s="122">
        <v>0</v>
      </c>
      <c r="L44" s="122">
        <v>0</v>
      </c>
      <c r="M44" s="122">
        <v>0</v>
      </c>
      <c r="N44" s="122">
        <v>0</v>
      </c>
      <c r="O44" s="122">
        <v>0</v>
      </c>
      <c r="P44" s="122">
        <v>0</v>
      </c>
      <c r="Q44" s="122">
        <v>0</v>
      </c>
      <c r="R44" s="122">
        <v>0</v>
      </c>
      <c r="S44" s="122">
        <v>0</v>
      </c>
      <c r="T44" s="122">
        <v>0</v>
      </c>
      <c r="U44" s="122">
        <v>0</v>
      </c>
      <c r="V44" s="122">
        <v>0</v>
      </c>
      <c r="W44" s="122">
        <v>0</v>
      </c>
      <c r="X44" s="122">
        <v>0</v>
      </c>
      <c r="Y44" s="122">
        <v>0</v>
      </c>
      <c r="Z44" s="122">
        <v>0</v>
      </c>
      <c r="AA44" s="122">
        <v>0</v>
      </c>
      <c r="AB44" s="122">
        <v>2928.84</v>
      </c>
      <c r="AC44" s="122">
        <v>0</v>
      </c>
      <c r="AD44" s="122">
        <v>0</v>
      </c>
      <c r="AE44" s="124" t="s">
        <v>65</v>
      </c>
      <c r="AF44" s="124">
        <v>2020</v>
      </c>
      <c r="AG44" s="125">
        <v>2020</v>
      </c>
    </row>
    <row r="45" spans="1:33" s="1" customFormat="1" ht="12.75">
      <c r="A45" s="118">
        <v>27</v>
      </c>
      <c r="B45" s="121" t="s">
        <v>193</v>
      </c>
      <c r="C45" s="122">
        <v>1640571.49</v>
      </c>
      <c r="D45" s="122">
        <v>0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3">
        <v>1</v>
      </c>
      <c r="K45" s="122">
        <v>1640571.49</v>
      </c>
      <c r="L45" s="122">
        <v>0</v>
      </c>
      <c r="M45" s="122">
        <v>0</v>
      </c>
      <c r="N45" s="122">
        <v>0</v>
      </c>
      <c r="O45" s="122">
        <v>0</v>
      </c>
      <c r="P45" s="122">
        <v>0</v>
      </c>
      <c r="Q45" s="122">
        <v>0</v>
      </c>
      <c r="R45" s="122">
        <v>0</v>
      </c>
      <c r="S45" s="122">
        <v>0</v>
      </c>
      <c r="T45" s="122">
        <v>0</v>
      </c>
      <c r="U45" s="122">
        <v>0</v>
      </c>
      <c r="V45" s="122">
        <v>0</v>
      </c>
      <c r="W45" s="122">
        <v>0</v>
      </c>
      <c r="X45" s="122">
        <v>0</v>
      </c>
      <c r="Y45" s="122">
        <v>0</v>
      </c>
      <c r="Z45" s="122">
        <v>0</v>
      </c>
      <c r="AA45" s="122">
        <v>0</v>
      </c>
      <c r="AB45" s="122">
        <v>0</v>
      </c>
      <c r="AC45" s="122">
        <v>0</v>
      </c>
      <c r="AD45" s="122">
        <v>0</v>
      </c>
      <c r="AE45" s="124" t="s">
        <v>65</v>
      </c>
      <c r="AF45" s="124">
        <v>2020</v>
      </c>
      <c r="AG45" s="125" t="s">
        <v>65</v>
      </c>
    </row>
    <row r="46" spans="1:33" s="1" customFormat="1" ht="12.75">
      <c r="A46" s="118">
        <v>28</v>
      </c>
      <c r="B46" s="121" t="s">
        <v>194</v>
      </c>
      <c r="C46" s="122">
        <v>1784450.96</v>
      </c>
      <c r="D46" s="122">
        <v>0</v>
      </c>
      <c r="E46" s="122">
        <v>0</v>
      </c>
      <c r="F46" s="122">
        <v>0</v>
      </c>
      <c r="G46" s="122">
        <v>0</v>
      </c>
      <c r="H46" s="122">
        <v>0</v>
      </c>
      <c r="I46" s="122">
        <v>0</v>
      </c>
      <c r="J46" s="123">
        <v>1</v>
      </c>
      <c r="K46" s="122">
        <v>1784450.96</v>
      </c>
      <c r="L46" s="122">
        <v>0</v>
      </c>
      <c r="M46" s="122">
        <v>0</v>
      </c>
      <c r="N46" s="122">
        <v>0</v>
      </c>
      <c r="O46" s="122">
        <v>0</v>
      </c>
      <c r="P46" s="122">
        <v>0</v>
      </c>
      <c r="Q46" s="122">
        <v>0</v>
      </c>
      <c r="R46" s="122">
        <v>0</v>
      </c>
      <c r="S46" s="122">
        <v>0</v>
      </c>
      <c r="T46" s="122">
        <v>0</v>
      </c>
      <c r="U46" s="122">
        <v>0</v>
      </c>
      <c r="V46" s="122">
        <v>0</v>
      </c>
      <c r="W46" s="122">
        <v>0</v>
      </c>
      <c r="X46" s="122">
        <v>0</v>
      </c>
      <c r="Y46" s="122">
        <v>0</v>
      </c>
      <c r="Z46" s="122">
        <v>0</v>
      </c>
      <c r="AA46" s="122">
        <v>0</v>
      </c>
      <c r="AB46" s="122">
        <v>0</v>
      </c>
      <c r="AC46" s="122">
        <v>0</v>
      </c>
      <c r="AD46" s="122">
        <v>0</v>
      </c>
      <c r="AE46" s="124" t="s">
        <v>65</v>
      </c>
      <c r="AF46" s="124">
        <v>2020</v>
      </c>
      <c r="AG46" s="125" t="s">
        <v>65</v>
      </c>
    </row>
    <row r="47" spans="1:33" s="1" customFormat="1" ht="12.75">
      <c r="A47" s="118">
        <v>29</v>
      </c>
      <c r="B47" s="121" t="s">
        <v>195</v>
      </c>
      <c r="C47" s="122">
        <v>6364982.3099999996</v>
      </c>
      <c r="D47" s="122">
        <v>0</v>
      </c>
      <c r="E47" s="122">
        <v>0</v>
      </c>
      <c r="F47" s="122">
        <v>0</v>
      </c>
      <c r="G47" s="122">
        <v>0</v>
      </c>
      <c r="H47" s="122">
        <v>0</v>
      </c>
      <c r="I47" s="122">
        <v>0</v>
      </c>
      <c r="J47" s="123">
        <v>4</v>
      </c>
      <c r="K47" s="122">
        <v>6364982.3099999996</v>
      </c>
      <c r="L47" s="122">
        <v>0</v>
      </c>
      <c r="M47" s="122">
        <v>0</v>
      </c>
      <c r="N47" s="122">
        <v>0</v>
      </c>
      <c r="O47" s="122">
        <v>0</v>
      </c>
      <c r="P47" s="122">
        <v>0</v>
      </c>
      <c r="Q47" s="122">
        <v>0</v>
      </c>
      <c r="R47" s="122">
        <v>0</v>
      </c>
      <c r="S47" s="122">
        <v>0</v>
      </c>
      <c r="T47" s="122">
        <v>0</v>
      </c>
      <c r="U47" s="122">
        <v>0</v>
      </c>
      <c r="V47" s="122">
        <v>0</v>
      </c>
      <c r="W47" s="122">
        <v>0</v>
      </c>
      <c r="X47" s="122">
        <v>0</v>
      </c>
      <c r="Y47" s="122">
        <v>0</v>
      </c>
      <c r="Z47" s="122">
        <v>0</v>
      </c>
      <c r="AA47" s="122">
        <v>0</v>
      </c>
      <c r="AB47" s="122">
        <v>0</v>
      </c>
      <c r="AC47" s="122">
        <v>0</v>
      </c>
      <c r="AD47" s="122">
        <v>0</v>
      </c>
      <c r="AE47" s="124" t="s">
        <v>65</v>
      </c>
      <c r="AF47" s="124">
        <v>2020</v>
      </c>
      <c r="AG47" s="125" t="s">
        <v>65</v>
      </c>
    </row>
    <row r="48" spans="1:33" s="1" customFormat="1" ht="12.75">
      <c r="A48" s="118">
        <v>30</v>
      </c>
      <c r="B48" s="121" t="s">
        <v>196</v>
      </c>
      <c r="C48" s="122">
        <v>2620013.62</v>
      </c>
      <c r="D48" s="122">
        <v>0</v>
      </c>
      <c r="E48" s="122">
        <v>0</v>
      </c>
      <c r="F48" s="122">
        <v>2581294.21</v>
      </c>
      <c r="G48" s="122">
        <v>0</v>
      </c>
      <c r="H48" s="122">
        <v>0</v>
      </c>
      <c r="I48" s="122">
        <v>0</v>
      </c>
      <c r="J48" s="123">
        <v>0</v>
      </c>
      <c r="K48" s="122">
        <v>0</v>
      </c>
      <c r="L48" s="122">
        <v>0</v>
      </c>
      <c r="M48" s="122">
        <v>0</v>
      </c>
      <c r="N48" s="122">
        <v>0</v>
      </c>
      <c r="O48" s="122">
        <v>0</v>
      </c>
      <c r="P48" s="122">
        <v>0</v>
      </c>
      <c r="Q48" s="122">
        <v>0</v>
      </c>
      <c r="R48" s="122">
        <v>0</v>
      </c>
      <c r="S48" s="122">
        <v>0</v>
      </c>
      <c r="T48" s="122">
        <v>0</v>
      </c>
      <c r="U48" s="122">
        <v>0</v>
      </c>
      <c r="V48" s="122">
        <v>0</v>
      </c>
      <c r="W48" s="122">
        <v>0</v>
      </c>
      <c r="X48" s="122">
        <v>0</v>
      </c>
      <c r="Y48" s="122">
        <v>0</v>
      </c>
      <c r="Z48" s="122">
        <v>0</v>
      </c>
      <c r="AA48" s="122">
        <v>0</v>
      </c>
      <c r="AB48" s="122">
        <v>38719.410000000003</v>
      </c>
      <c r="AC48" s="122">
        <v>0</v>
      </c>
      <c r="AD48" s="122">
        <v>0</v>
      </c>
      <c r="AE48" s="124" t="s">
        <v>65</v>
      </c>
      <c r="AF48" s="124">
        <v>2020</v>
      </c>
      <c r="AG48" s="125">
        <v>2020</v>
      </c>
    </row>
    <row r="49" spans="1:33" s="1" customFormat="1" ht="12.75">
      <c r="A49" s="118">
        <v>31</v>
      </c>
      <c r="B49" s="121" t="s">
        <v>197</v>
      </c>
      <c r="C49" s="122">
        <v>131828.92000000001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J49" s="123">
        <v>0</v>
      </c>
      <c r="K49" s="122">
        <v>0</v>
      </c>
      <c r="L49" s="122">
        <v>0</v>
      </c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2">
        <v>0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2">
        <v>131828.92000000001</v>
      </c>
      <c r="AD49" s="122">
        <v>0</v>
      </c>
      <c r="AE49" s="124">
        <v>2020</v>
      </c>
      <c r="AF49" s="124" t="s">
        <v>65</v>
      </c>
      <c r="AG49" s="125" t="s">
        <v>65</v>
      </c>
    </row>
    <row r="50" spans="1:33" s="1" customFormat="1" ht="12.75">
      <c r="A50" s="118">
        <v>32</v>
      </c>
      <c r="B50" s="121" t="s">
        <v>198</v>
      </c>
      <c r="C50" s="122">
        <v>3218030.63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0</v>
      </c>
      <c r="J50" s="123">
        <v>0</v>
      </c>
      <c r="K50" s="122">
        <v>0</v>
      </c>
      <c r="L50" s="122">
        <v>590</v>
      </c>
      <c r="M50" s="122">
        <v>3111330.05</v>
      </c>
      <c r="N50" s="122">
        <v>0</v>
      </c>
      <c r="O50" s="122">
        <v>0</v>
      </c>
      <c r="P50" s="122">
        <v>0</v>
      </c>
      <c r="Q50" s="122">
        <v>0</v>
      </c>
      <c r="R50" s="122">
        <v>0</v>
      </c>
      <c r="S50" s="122">
        <v>0</v>
      </c>
      <c r="T50" s="122">
        <v>0</v>
      </c>
      <c r="U50" s="122">
        <v>0</v>
      </c>
      <c r="V50" s="122">
        <v>0</v>
      </c>
      <c r="W50" s="122">
        <v>0</v>
      </c>
      <c r="X50" s="122">
        <v>0</v>
      </c>
      <c r="Y50" s="122">
        <v>0</v>
      </c>
      <c r="Z50" s="122">
        <v>0</v>
      </c>
      <c r="AA50" s="122">
        <v>0</v>
      </c>
      <c r="AB50" s="122">
        <v>46669.95</v>
      </c>
      <c r="AC50" s="122">
        <v>60030.63</v>
      </c>
      <c r="AD50" s="122">
        <v>0</v>
      </c>
      <c r="AE50" s="124">
        <v>2020</v>
      </c>
      <c r="AF50" s="124">
        <v>2020</v>
      </c>
      <c r="AG50" s="125">
        <v>2020</v>
      </c>
    </row>
    <row r="51" spans="1:33" s="1" customFormat="1" ht="12.75">
      <c r="A51" s="118">
        <v>33</v>
      </c>
      <c r="B51" s="121" t="s">
        <v>199</v>
      </c>
      <c r="C51" s="122">
        <v>3619449.67</v>
      </c>
      <c r="D51" s="122">
        <v>0</v>
      </c>
      <c r="E51" s="122">
        <v>0</v>
      </c>
      <c r="F51" s="122">
        <v>0</v>
      </c>
      <c r="G51" s="122">
        <v>0</v>
      </c>
      <c r="H51" s="122">
        <v>0</v>
      </c>
      <c r="I51" s="122">
        <v>0</v>
      </c>
      <c r="J51" s="123">
        <v>0</v>
      </c>
      <c r="K51" s="122">
        <v>0</v>
      </c>
      <c r="L51" s="122">
        <v>665</v>
      </c>
      <c r="M51" s="122">
        <v>3485221.67</v>
      </c>
      <c r="N51" s="122">
        <v>0</v>
      </c>
      <c r="O51" s="122">
        <v>0</v>
      </c>
      <c r="P51" s="122">
        <v>0</v>
      </c>
      <c r="Q51" s="122">
        <v>0</v>
      </c>
      <c r="R51" s="122">
        <v>0</v>
      </c>
      <c r="S51" s="122">
        <v>0</v>
      </c>
      <c r="T51" s="122">
        <v>0</v>
      </c>
      <c r="U51" s="122">
        <v>0</v>
      </c>
      <c r="V51" s="122">
        <v>0</v>
      </c>
      <c r="W51" s="122">
        <v>0</v>
      </c>
      <c r="X51" s="122">
        <v>0</v>
      </c>
      <c r="Y51" s="122">
        <v>0</v>
      </c>
      <c r="Z51" s="122">
        <v>0</v>
      </c>
      <c r="AA51" s="122">
        <v>0</v>
      </c>
      <c r="AB51" s="122">
        <v>52278.33</v>
      </c>
      <c r="AC51" s="122">
        <v>81949.67</v>
      </c>
      <c r="AD51" s="122">
        <v>0</v>
      </c>
      <c r="AE51" s="124">
        <v>2020</v>
      </c>
      <c r="AF51" s="124">
        <v>2020</v>
      </c>
      <c r="AG51" s="125">
        <v>2020</v>
      </c>
    </row>
    <row r="52" spans="1:33" s="1" customFormat="1" ht="12.75">
      <c r="A52" s="118">
        <v>34</v>
      </c>
      <c r="B52" s="121" t="s">
        <v>200</v>
      </c>
      <c r="C52" s="122">
        <v>1298325.17</v>
      </c>
      <c r="D52" s="122">
        <v>0</v>
      </c>
      <c r="E52" s="122">
        <v>0</v>
      </c>
      <c r="F52" s="122">
        <v>0</v>
      </c>
      <c r="G52" s="122">
        <v>0</v>
      </c>
      <c r="H52" s="122">
        <v>0</v>
      </c>
      <c r="I52" s="122">
        <v>0</v>
      </c>
      <c r="J52" s="123">
        <v>0</v>
      </c>
      <c r="K52" s="122">
        <v>0</v>
      </c>
      <c r="L52" s="122">
        <v>246</v>
      </c>
      <c r="M52" s="122">
        <v>1234482.76</v>
      </c>
      <c r="N52" s="122">
        <v>0</v>
      </c>
      <c r="O52" s="122">
        <v>0</v>
      </c>
      <c r="P52" s="122">
        <v>0</v>
      </c>
      <c r="Q52" s="122">
        <v>0</v>
      </c>
      <c r="R52" s="122">
        <v>0</v>
      </c>
      <c r="S52" s="122">
        <v>0</v>
      </c>
      <c r="T52" s="122">
        <v>0</v>
      </c>
      <c r="U52" s="122">
        <v>0</v>
      </c>
      <c r="V52" s="122">
        <v>0</v>
      </c>
      <c r="W52" s="122">
        <v>0</v>
      </c>
      <c r="X52" s="122">
        <v>0</v>
      </c>
      <c r="Y52" s="122">
        <v>0</v>
      </c>
      <c r="Z52" s="122">
        <v>0</v>
      </c>
      <c r="AA52" s="122">
        <v>0</v>
      </c>
      <c r="AB52" s="122">
        <v>18517.240000000002</v>
      </c>
      <c r="AC52" s="122">
        <v>45325.17</v>
      </c>
      <c r="AD52" s="122">
        <v>0</v>
      </c>
      <c r="AE52" s="124">
        <v>2020</v>
      </c>
      <c r="AF52" s="124">
        <v>2020</v>
      </c>
      <c r="AG52" s="125">
        <v>2020</v>
      </c>
    </row>
    <row r="53" spans="1:33" s="1" customFormat="1" ht="12.75">
      <c r="A53" s="118">
        <v>35</v>
      </c>
      <c r="B53" s="121" t="s">
        <v>201</v>
      </c>
      <c r="C53" s="122">
        <v>1338948.23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123">
        <v>0</v>
      </c>
      <c r="K53" s="122">
        <v>0</v>
      </c>
      <c r="L53" s="122">
        <v>253</v>
      </c>
      <c r="M53" s="122">
        <v>1272413.79</v>
      </c>
      <c r="N53" s="122">
        <v>0</v>
      </c>
      <c r="O53" s="122">
        <v>0</v>
      </c>
      <c r="P53" s="122">
        <v>0</v>
      </c>
      <c r="Q53" s="122">
        <v>0</v>
      </c>
      <c r="R53" s="122">
        <v>0</v>
      </c>
      <c r="S53" s="122">
        <v>0</v>
      </c>
      <c r="T53" s="122">
        <v>0</v>
      </c>
      <c r="U53" s="122">
        <v>0</v>
      </c>
      <c r="V53" s="122">
        <v>0</v>
      </c>
      <c r="W53" s="122">
        <v>0</v>
      </c>
      <c r="X53" s="122">
        <v>0</v>
      </c>
      <c r="Y53" s="122">
        <v>0</v>
      </c>
      <c r="Z53" s="122">
        <v>0</v>
      </c>
      <c r="AA53" s="122">
        <v>0</v>
      </c>
      <c r="AB53" s="122">
        <v>19086.21</v>
      </c>
      <c r="AC53" s="122">
        <v>47448.23</v>
      </c>
      <c r="AD53" s="122">
        <v>0</v>
      </c>
      <c r="AE53" s="124">
        <v>2020</v>
      </c>
      <c r="AF53" s="124">
        <v>2020</v>
      </c>
      <c r="AG53" s="125">
        <v>2020</v>
      </c>
    </row>
    <row r="54" spans="1:33" s="1" customFormat="1" ht="12.75">
      <c r="A54" s="118">
        <v>36</v>
      </c>
      <c r="B54" s="121" t="s">
        <v>210</v>
      </c>
      <c r="C54" s="122">
        <v>2343822.52</v>
      </c>
      <c r="D54" s="122">
        <v>0</v>
      </c>
      <c r="E54" s="122">
        <v>0</v>
      </c>
      <c r="F54" s="122">
        <v>0</v>
      </c>
      <c r="G54" s="122">
        <v>0</v>
      </c>
      <c r="H54" s="122">
        <v>0</v>
      </c>
      <c r="I54" s="122">
        <v>0</v>
      </c>
      <c r="J54" s="123">
        <v>0</v>
      </c>
      <c r="K54" s="122">
        <v>0</v>
      </c>
      <c r="L54" s="122">
        <v>792</v>
      </c>
      <c r="M54" s="122">
        <v>2330886.1</v>
      </c>
      <c r="N54" s="122">
        <v>0</v>
      </c>
      <c r="O54" s="122">
        <v>0</v>
      </c>
      <c r="P54" s="122">
        <v>0</v>
      </c>
      <c r="Q54" s="122">
        <v>0</v>
      </c>
      <c r="R54" s="122">
        <v>0</v>
      </c>
      <c r="S54" s="122">
        <v>0</v>
      </c>
      <c r="T54" s="122">
        <v>0</v>
      </c>
      <c r="U54" s="122">
        <v>0</v>
      </c>
      <c r="V54" s="122">
        <v>0</v>
      </c>
      <c r="W54" s="122">
        <v>0</v>
      </c>
      <c r="X54" s="122">
        <v>0</v>
      </c>
      <c r="Y54" s="122">
        <v>0</v>
      </c>
      <c r="Z54" s="122">
        <v>0</v>
      </c>
      <c r="AA54" s="122">
        <v>0</v>
      </c>
      <c r="AB54" s="122">
        <v>12936.42</v>
      </c>
      <c r="AC54" s="122">
        <v>0</v>
      </c>
      <c r="AD54" s="122">
        <v>0</v>
      </c>
      <c r="AE54" s="124" t="s">
        <v>65</v>
      </c>
      <c r="AF54" s="124">
        <v>2020</v>
      </c>
      <c r="AG54" s="125">
        <v>2020</v>
      </c>
    </row>
    <row r="55" spans="1:33" s="1" customFormat="1" ht="12.75">
      <c r="A55" s="118">
        <v>37</v>
      </c>
      <c r="B55" s="121" t="s">
        <v>211</v>
      </c>
      <c r="C55" s="122">
        <v>2582227.59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  <c r="I55" s="122">
        <v>0</v>
      </c>
      <c r="J55" s="123">
        <v>0</v>
      </c>
      <c r="K55" s="122">
        <v>0</v>
      </c>
      <c r="L55" s="122">
        <v>504</v>
      </c>
      <c r="M55" s="122">
        <v>2474667.19</v>
      </c>
      <c r="N55" s="122">
        <v>0</v>
      </c>
      <c r="O55" s="122">
        <v>0</v>
      </c>
      <c r="P55" s="122">
        <v>0</v>
      </c>
      <c r="Q55" s="122">
        <v>0</v>
      </c>
      <c r="R55" s="122">
        <v>0</v>
      </c>
      <c r="S55" s="122">
        <v>0</v>
      </c>
      <c r="T55" s="122">
        <v>0</v>
      </c>
      <c r="U55" s="122">
        <v>0</v>
      </c>
      <c r="V55" s="122">
        <v>0</v>
      </c>
      <c r="W55" s="122">
        <v>0</v>
      </c>
      <c r="X55" s="122">
        <v>0</v>
      </c>
      <c r="Y55" s="122">
        <v>0</v>
      </c>
      <c r="Z55" s="122">
        <v>0</v>
      </c>
      <c r="AA55" s="122">
        <v>0</v>
      </c>
      <c r="AB55" s="122">
        <v>37120.01</v>
      </c>
      <c r="AC55" s="122">
        <v>70440.39</v>
      </c>
      <c r="AD55" s="122">
        <v>0</v>
      </c>
      <c r="AE55" s="124">
        <v>2020</v>
      </c>
      <c r="AF55" s="124">
        <v>2020</v>
      </c>
      <c r="AG55" s="125">
        <v>2020</v>
      </c>
    </row>
    <row r="56" spans="1:33" s="1" customFormat="1" ht="12.75">
      <c r="A56" s="118">
        <v>38</v>
      </c>
      <c r="B56" s="121" t="s">
        <v>212</v>
      </c>
      <c r="C56" s="122">
        <v>3239524.45</v>
      </c>
      <c r="D56" s="122">
        <v>0</v>
      </c>
      <c r="E56" s="122">
        <v>0</v>
      </c>
      <c r="F56" s="122">
        <v>0</v>
      </c>
      <c r="G56" s="122">
        <v>0</v>
      </c>
      <c r="H56" s="122">
        <v>0</v>
      </c>
      <c r="I56" s="122">
        <v>0</v>
      </c>
      <c r="J56" s="123">
        <v>0</v>
      </c>
      <c r="K56" s="122">
        <v>0</v>
      </c>
      <c r="L56" s="122">
        <v>630</v>
      </c>
      <c r="M56" s="122">
        <v>3114086.93</v>
      </c>
      <c r="N56" s="122">
        <v>0</v>
      </c>
      <c r="O56" s="122">
        <v>0</v>
      </c>
      <c r="P56" s="122">
        <v>0</v>
      </c>
      <c r="Q56" s="122">
        <v>0</v>
      </c>
      <c r="R56" s="122">
        <v>0</v>
      </c>
      <c r="S56" s="122">
        <v>0</v>
      </c>
      <c r="T56" s="122">
        <v>0</v>
      </c>
      <c r="U56" s="122">
        <v>0</v>
      </c>
      <c r="V56" s="122">
        <v>0</v>
      </c>
      <c r="W56" s="122">
        <v>0</v>
      </c>
      <c r="X56" s="122">
        <v>0</v>
      </c>
      <c r="Y56" s="122">
        <v>0</v>
      </c>
      <c r="Z56" s="122">
        <v>0</v>
      </c>
      <c r="AA56" s="122">
        <v>0</v>
      </c>
      <c r="AB56" s="122">
        <v>46711.3</v>
      </c>
      <c r="AC56" s="122">
        <v>78726.22</v>
      </c>
      <c r="AD56" s="122">
        <v>0</v>
      </c>
      <c r="AE56" s="124">
        <v>2020</v>
      </c>
      <c r="AF56" s="124">
        <v>2020</v>
      </c>
      <c r="AG56" s="125">
        <v>2020</v>
      </c>
    </row>
    <row r="57" spans="1:33" s="1" customFormat="1" ht="12.75">
      <c r="A57" s="118">
        <v>39</v>
      </c>
      <c r="B57" s="121" t="s">
        <v>236</v>
      </c>
      <c r="C57" s="122">
        <v>2057420.58</v>
      </c>
      <c r="D57" s="122">
        <v>0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  <c r="J57" s="123">
        <v>0</v>
      </c>
      <c r="K57" s="122">
        <v>0</v>
      </c>
      <c r="L57" s="122">
        <v>792.98</v>
      </c>
      <c r="M57" s="122">
        <v>1767006.67</v>
      </c>
      <c r="N57" s="122">
        <v>0</v>
      </c>
      <c r="O57" s="122">
        <v>0</v>
      </c>
      <c r="P57" s="122">
        <v>0</v>
      </c>
      <c r="Q57" s="122">
        <v>0</v>
      </c>
      <c r="R57" s="122">
        <v>0</v>
      </c>
      <c r="S57" s="122">
        <v>0</v>
      </c>
      <c r="T57" s="122">
        <v>0</v>
      </c>
      <c r="U57" s="122">
        <v>0</v>
      </c>
      <c r="V57" s="122">
        <v>0</v>
      </c>
      <c r="W57" s="122">
        <v>0</v>
      </c>
      <c r="X57" s="122">
        <v>0</v>
      </c>
      <c r="Y57" s="122">
        <v>0</v>
      </c>
      <c r="Z57" s="122">
        <v>0</v>
      </c>
      <c r="AA57" s="122">
        <v>0</v>
      </c>
      <c r="AB57" s="122">
        <v>26505.1</v>
      </c>
      <c r="AC57" s="122">
        <v>263908.81</v>
      </c>
      <c r="AD57" s="122">
        <v>0</v>
      </c>
      <c r="AE57" s="124">
        <v>2020</v>
      </c>
      <c r="AF57" s="124">
        <v>2020</v>
      </c>
      <c r="AG57" s="125">
        <v>2020</v>
      </c>
    </row>
    <row r="58" spans="1:33" s="1" customFormat="1" ht="12.75">
      <c r="A58" s="118">
        <v>40</v>
      </c>
      <c r="B58" s="129" t="s">
        <v>94</v>
      </c>
      <c r="C58" s="122">
        <v>2216554.6800000002</v>
      </c>
      <c r="D58" s="122">
        <v>0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  <c r="J58" s="123">
        <v>1</v>
      </c>
      <c r="K58" s="122">
        <v>2143922.64</v>
      </c>
      <c r="L58" s="122">
        <v>0</v>
      </c>
      <c r="M58" s="122">
        <v>0</v>
      </c>
      <c r="N58" s="122">
        <v>0</v>
      </c>
      <c r="O58" s="122">
        <v>0</v>
      </c>
      <c r="P58" s="122">
        <v>0</v>
      </c>
      <c r="Q58" s="122">
        <v>0</v>
      </c>
      <c r="R58" s="122">
        <v>0</v>
      </c>
      <c r="S58" s="122">
        <v>0</v>
      </c>
      <c r="T58" s="122">
        <v>0</v>
      </c>
      <c r="U58" s="122">
        <v>0</v>
      </c>
      <c r="V58" s="122">
        <v>0</v>
      </c>
      <c r="W58" s="122">
        <v>0</v>
      </c>
      <c r="X58" s="122">
        <v>0</v>
      </c>
      <c r="Y58" s="122">
        <v>0</v>
      </c>
      <c r="Z58" s="122">
        <v>0</v>
      </c>
      <c r="AA58" s="122">
        <v>0</v>
      </c>
      <c r="AB58" s="122">
        <v>0</v>
      </c>
      <c r="AC58" s="122">
        <v>72632.039999999994</v>
      </c>
      <c r="AD58" s="122">
        <v>0</v>
      </c>
      <c r="AE58" s="124">
        <v>2020</v>
      </c>
      <c r="AF58" s="124">
        <v>2020</v>
      </c>
      <c r="AG58" s="125" t="s">
        <v>65</v>
      </c>
    </row>
    <row r="59" spans="1:33" s="84" customFormat="1" ht="18.75" customHeight="1">
      <c r="A59" s="140" t="s">
        <v>244</v>
      </c>
      <c r="B59" s="141"/>
      <c r="C59" s="116">
        <f>SUM(C60:C122)</f>
        <v>140991458.16</v>
      </c>
      <c r="D59" s="116">
        <f t="shared" ref="D59:AD59" si="3">SUM(D60:D122)</f>
        <v>0</v>
      </c>
      <c r="E59" s="116">
        <f t="shared" si="3"/>
        <v>0</v>
      </c>
      <c r="F59" s="116">
        <f t="shared" si="3"/>
        <v>0</v>
      </c>
      <c r="G59" s="116">
        <f t="shared" si="3"/>
        <v>150356.32999999999</v>
      </c>
      <c r="H59" s="116">
        <f t="shared" si="3"/>
        <v>5087558.1999999993</v>
      </c>
      <c r="I59" s="116">
        <f t="shared" si="3"/>
        <v>0</v>
      </c>
      <c r="J59" s="117">
        <f t="shared" si="3"/>
        <v>2</v>
      </c>
      <c r="K59" s="116">
        <f t="shared" si="3"/>
        <v>4331631.53</v>
      </c>
      <c r="L59" s="116">
        <f t="shared" si="3"/>
        <v>16364</v>
      </c>
      <c r="M59" s="116">
        <f t="shared" si="3"/>
        <v>84316731.090000004</v>
      </c>
      <c r="N59" s="116">
        <f t="shared" si="3"/>
        <v>0</v>
      </c>
      <c r="O59" s="116">
        <f t="shared" si="3"/>
        <v>0</v>
      </c>
      <c r="P59" s="116">
        <f t="shared" si="3"/>
        <v>5116.95</v>
      </c>
      <c r="Q59" s="116">
        <f t="shared" si="3"/>
        <v>19803600.309999999</v>
      </c>
      <c r="R59" s="116">
        <f t="shared" si="3"/>
        <v>375</v>
      </c>
      <c r="S59" s="116">
        <f t="shared" si="3"/>
        <v>6900000</v>
      </c>
      <c r="T59" s="116">
        <f t="shared" si="3"/>
        <v>10293307.390000001</v>
      </c>
      <c r="U59" s="116">
        <f t="shared" si="3"/>
        <v>0</v>
      </c>
      <c r="V59" s="116">
        <f t="shared" si="3"/>
        <v>0</v>
      </c>
      <c r="W59" s="116">
        <f t="shared" si="3"/>
        <v>0</v>
      </c>
      <c r="X59" s="116">
        <f t="shared" si="3"/>
        <v>0</v>
      </c>
      <c r="Y59" s="116">
        <f t="shared" si="3"/>
        <v>0</v>
      </c>
      <c r="Z59" s="116">
        <f t="shared" si="3"/>
        <v>0</v>
      </c>
      <c r="AA59" s="116">
        <f t="shared" si="3"/>
        <v>0</v>
      </c>
      <c r="AB59" s="116">
        <f t="shared" si="3"/>
        <v>1898273.3099999998</v>
      </c>
      <c r="AC59" s="116">
        <f t="shared" si="3"/>
        <v>8090000</v>
      </c>
      <c r="AD59" s="116">
        <f t="shared" si="3"/>
        <v>120000</v>
      </c>
      <c r="AE59" s="119" t="s">
        <v>68</v>
      </c>
      <c r="AF59" s="119" t="s">
        <v>68</v>
      </c>
      <c r="AG59" s="119" t="s">
        <v>68</v>
      </c>
    </row>
    <row r="60" spans="1:33" s="1" customFormat="1" ht="12.75">
      <c r="A60" s="118">
        <v>1</v>
      </c>
      <c r="B60" s="121" t="s">
        <v>93</v>
      </c>
      <c r="C60" s="122">
        <v>6231804.3600000003</v>
      </c>
      <c r="D60" s="122">
        <v>0</v>
      </c>
      <c r="E60" s="122">
        <v>0</v>
      </c>
      <c r="F60" s="122">
        <v>0</v>
      </c>
      <c r="G60" s="122">
        <v>0</v>
      </c>
      <c r="H60" s="122">
        <v>0</v>
      </c>
      <c r="I60" s="122">
        <v>0</v>
      </c>
      <c r="J60" s="123">
        <v>0</v>
      </c>
      <c r="K60" s="122">
        <v>0</v>
      </c>
      <c r="L60" s="122">
        <v>1170</v>
      </c>
      <c r="M60" s="122">
        <v>5962368.8300000001</v>
      </c>
      <c r="N60" s="122">
        <v>0</v>
      </c>
      <c r="O60" s="122">
        <v>0</v>
      </c>
      <c r="P60" s="122">
        <v>0</v>
      </c>
      <c r="Q60" s="122">
        <v>0</v>
      </c>
      <c r="R60" s="122">
        <v>0</v>
      </c>
      <c r="S60" s="122">
        <v>0</v>
      </c>
      <c r="T60" s="122">
        <v>0</v>
      </c>
      <c r="U60" s="122">
        <v>0</v>
      </c>
      <c r="V60" s="122">
        <v>0</v>
      </c>
      <c r="W60" s="122">
        <v>0</v>
      </c>
      <c r="X60" s="122">
        <v>0</v>
      </c>
      <c r="Y60" s="122">
        <v>0</v>
      </c>
      <c r="Z60" s="122">
        <v>0</v>
      </c>
      <c r="AA60" s="122">
        <v>0</v>
      </c>
      <c r="AB60" s="122">
        <v>89435.53</v>
      </c>
      <c r="AC60" s="122">
        <v>180000</v>
      </c>
      <c r="AD60" s="122">
        <v>0</v>
      </c>
      <c r="AE60" s="124">
        <v>2021</v>
      </c>
      <c r="AF60" s="124">
        <v>2021</v>
      </c>
      <c r="AG60" s="125">
        <v>2021</v>
      </c>
    </row>
    <row r="61" spans="1:33" s="1" customFormat="1" ht="12.75">
      <c r="A61" s="118">
        <v>2</v>
      </c>
      <c r="B61" s="121" t="s">
        <v>95</v>
      </c>
      <c r="C61" s="122">
        <v>4914920.1100000003</v>
      </c>
      <c r="D61" s="122">
        <v>0</v>
      </c>
      <c r="E61" s="122">
        <v>0</v>
      </c>
      <c r="F61" s="122">
        <v>0</v>
      </c>
      <c r="G61" s="122">
        <v>0</v>
      </c>
      <c r="H61" s="122">
        <v>0</v>
      </c>
      <c r="I61" s="122">
        <v>0</v>
      </c>
      <c r="J61" s="123">
        <v>0</v>
      </c>
      <c r="K61" s="122">
        <v>0</v>
      </c>
      <c r="L61" s="122">
        <v>880</v>
      </c>
      <c r="M61" s="122">
        <v>4694502.57</v>
      </c>
      <c r="N61" s="122">
        <v>0</v>
      </c>
      <c r="O61" s="122">
        <v>0</v>
      </c>
      <c r="P61" s="122">
        <v>0</v>
      </c>
      <c r="Q61" s="122">
        <v>0</v>
      </c>
      <c r="R61" s="122">
        <v>0</v>
      </c>
      <c r="S61" s="122">
        <v>0</v>
      </c>
      <c r="T61" s="122">
        <v>0</v>
      </c>
      <c r="U61" s="122">
        <v>0</v>
      </c>
      <c r="V61" s="122">
        <v>0</v>
      </c>
      <c r="W61" s="122">
        <v>0</v>
      </c>
      <c r="X61" s="122">
        <v>0</v>
      </c>
      <c r="Y61" s="122">
        <v>0</v>
      </c>
      <c r="Z61" s="122">
        <v>0</v>
      </c>
      <c r="AA61" s="122">
        <v>0</v>
      </c>
      <c r="AB61" s="122">
        <v>70417.539999999994</v>
      </c>
      <c r="AC61" s="122">
        <v>150000</v>
      </c>
      <c r="AD61" s="122">
        <v>0</v>
      </c>
      <c r="AE61" s="124">
        <v>2021</v>
      </c>
      <c r="AF61" s="124">
        <v>2021</v>
      </c>
      <c r="AG61" s="125">
        <v>2021</v>
      </c>
    </row>
    <row r="62" spans="1:33" s="1" customFormat="1" ht="12.75">
      <c r="A62" s="118">
        <v>3</v>
      </c>
      <c r="B62" s="121" t="s">
        <v>96</v>
      </c>
      <c r="C62" s="122">
        <v>3567125.84</v>
      </c>
      <c r="D62" s="122">
        <v>0</v>
      </c>
      <c r="E62" s="122">
        <v>0</v>
      </c>
      <c r="F62" s="122">
        <v>0</v>
      </c>
      <c r="G62" s="122">
        <v>0</v>
      </c>
      <c r="H62" s="122">
        <v>0</v>
      </c>
      <c r="I62" s="122">
        <v>0</v>
      </c>
      <c r="J62" s="123">
        <v>0</v>
      </c>
      <c r="K62" s="122">
        <v>0</v>
      </c>
      <c r="L62" s="122">
        <v>650</v>
      </c>
      <c r="M62" s="122">
        <v>3366626.44</v>
      </c>
      <c r="N62" s="122">
        <v>0</v>
      </c>
      <c r="O62" s="122">
        <v>0</v>
      </c>
      <c r="P62" s="122">
        <v>0</v>
      </c>
      <c r="Q62" s="122">
        <v>0</v>
      </c>
      <c r="R62" s="122">
        <v>0</v>
      </c>
      <c r="S62" s="122">
        <v>0</v>
      </c>
      <c r="T62" s="122">
        <v>0</v>
      </c>
      <c r="U62" s="122">
        <v>0</v>
      </c>
      <c r="V62" s="122">
        <v>0</v>
      </c>
      <c r="W62" s="122">
        <v>0</v>
      </c>
      <c r="X62" s="122">
        <v>0</v>
      </c>
      <c r="Y62" s="122">
        <v>0</v>
      </c>
      <c r="Z62" s="122">
        <v>0</v>
      </c>
      <c r="AA62" s="122">
        <v>0</v>
      </c>
      <c r="AB62" s="122">
        <v>50499.4</v>
      </c>
      <c r="AC62" s="122">
        <v>150000</v>
      </c>
      <c r="AD62" s="122">
        <v>0</v>
      </c>
      <c r="AE62" s="124">
        <v>2021</v>
      </c>
      <c r="AF62" s="124">
        <v>2021</v>
      </c>
      <c r="AG62" s="125">
        <v>2021</v>
      </c>
    </row>
    <row r="63" spans="1:33" s="1" customFormat="1" ht="12.75">
      <c r="A63" s="118">
        <v>4</v>
      </c>
      <c r="B63" s="121" t="s">
        <v>97</v>
      </c>
      <c r="C63" s="122">
        <v>3399322.55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123">
        <v>0</v>
      </c>
      <c r="K63" s="122">
        <v>0</v>
      </c>
      <c r="L63" s="122">
        <v>620</v>
      </c>
      <c r="M63" s="122">
        <v>3201303</v>
      </c>
      <c r="N63" s="122">
        <v>0</v>
      </c>
      <c r="O63" s="122">
        <v>0</v>
      </c>
      <c r="P63" s="122">
        <v>0</v>
      </c>
      <c r="Q63" s="122">
        <v>0</v>
      </c>
      <c r="R63" s="122">
        <v>0</v>
      </c>
      <c r="S63" s="122">
        <v>0</v>
      </c>
      <c r="T63" s="122">
        <v>0</v>
      </c>
      <c r="U63" s="122">
        <v>0</v>
      </c>
      <c r="V63" s="122">
        <v>0</v>
      </c>
      <c r="W63" s="122">
        <v>0</v>
      </c>
      <c r="X63" s="122">
        <v>0</v>
      </c>
      <c r="Y63" s="122">
        <v>0</v>
      </c>
      <c r="Z63" s="122">
        <v>0</v>
      </c>
      <c r="AA63" s="122">
        <v>0</v>
      </c>
      <c r="AB63" s="122">
        <v>48019.55</v>
      </c>
      <c r="AC63" s="122">
        <v>150000</v>
      </c>
      <c r="AD63" s="122">
        <v>0</v>
      </c>
      <c r="AE63" s="124">
        <v>2021</v>
      </c>
      <c r="AF63" s="124">
        <v>2021</v>
      </c>
      <c r="AG63" s="125">
        <v>2021</v>
      </c>
    </row>
    <row r="64" spans="1:33" s="1" customFormat="1" ht="12.75">
      <c r="A64" s="118">
        <v>5</v>
      </c>
      <c r="B64" s="121" t="s">
        <v>98</v>
      </c>
      <c r="C64" s="122">
        <v>3553347.11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123">
        <v>0</v>
      </c>
      <c r="K64" s="122">
        <v>0</v>
      </c>
      <c r="L64" s="122">
        <v>640</v>
      </c>
      <c r="M64" s="122">
        <v>3353051.34</v>
      </c>
      <c r="N64" s="122">
        <v>0</v>
      </c>
      <c r="O64" s="122">
        <v>0</v>
      </c>
      <c r="P64" s="122">
        <v>0</v>
      </c>
      <c r="Q64" s="122">
        <v>0</v>
      </c>
      <c r="R64" s="122">
        <v>0</v>
      </c>
      <c r="S64" s="122">
        <v>0</v>
      </c>
      <c r="T64" s="122">
        <v>0</v>
      </c>
      <c r="U64" s="122">
        <v>0</v>
      </c>
      <c r="V64" s="122">
        <v>0</v>
      </c>
      <c r="W64" s="122">
        <v>0</v>
      </c>
      <c r="X64" s="122">
        <v>0</v>
      </c>
      <c r="Y64" s="122">
        <v>0</v>
      </c>
      <c r="Z64" s="122">
        <v>0</v>
      </c>
      <c r="AA64" s="122">
        <v>0</v>
      </c>
      <c r="AB64" s="122">
        <v>50295.77</v>
      </c>
      <c r="AC64" s="122">
        <v>150000</v>
      </c>
      <c r="AD64" s="122">
        <v>0</v>
      </c>
      <c r="AE64" s="124">
        <v>2021</v>
      </c>
      <c r="AF64" s="124">
        <v>2021</v>
      </c>
      <c r="AG64" s="125">
        <v>2021</v>
      </c>
    </row>
    <row r="65" spans="1:33" s="1" customFormat="1" ht="12.75">
      <c r="A65" s="118">
        <v>6</v>
      </c>
      <c r="B65" s="121" t="s">
        <v>99</v>
      </c>
      <c r="C65" s="122">
        <v>686139</v>
      </c>
      <c r="D65" s="122">
        <v>0</v>
      </c>
      <c r="E65" s="122">
        <v>0</v>
      </c>
      <c r="F65" s="122">
        <v>0</v>
      </c>
      <c r="G65" s="122">
        <v>150356.32999999999</v>
      </c>
      <c r="H65" s="122">
        <v>456677.17</v>
      </c>
      <c r="I65" s="122">
        <v>0</v>
      </c>
      <c r="J65" s="123">
        <v>0</v>
      </c>
      <c r="K65" s="122">
        <v>0</v>
      </c>
      <c r="L65" s="122">
        <v>0</v>
      </c>
      <c r="M65" s="122">
        <v>0</v>
      </c>
      <c r="N65" s="122">
        <v>0</v>
      </c>
      <c r="O65" s="122">
        <v>0</v>
      </c>
      <c r="P65" s="122">
        <v>0</v>
      </c>
      <c r="Q65" s="122">
        <v>0</v>
      </c>
      <c r="R65" s="122">
        <v>0</v>
      </c>
      <c r="S65" s="122">
        <v>0</v>
      </c>
      <c r="T65" s="122">
        <v>0</v>
      </c>
      <c r="U65" s="122">
        <v>0</v>
      </c>
      <c r="V65" s="122">
        <v>0</v>
      </c>
      <c r="W65" s="122">
        <v>0</v>
      </c>
      <c r="X65" s="122">
        <v>0</v>
      </c>
      <c r="Y65" s="122">
        <v>0</v>
      </c>
      <c r="Z65" s="122">
        <v>0</v>
      </c>
      <c r="AA65" s="122">
        <v>0</v>
      </c>
      <c r="AB65" s="122">
        <v>9105.5</v>
      </c>
      <c r="AC65" s="122">
        <v>70000</v>
      </c>
      <c r="AD65" s="122">
        <v>0</v>
      </c>
      <c r="AE65" s="124">
        <v>2021</v>
      </c>
      <c r="AF65" s="124">
        <v>2021</v>
      </c>
      <c r="AG65" s="125">
        <v>2021</v>
      </c>
    </row>
    <row r="66" spans="1:33" s="1" customFormat="1" ht="12.75">
      <c r="A66" s="118">
        <v>7</v>
      </c>
      <c r="B66" s="121" t="s">
        <v>100</v>
      </c>
      <c r="C66" s="122">
        <v>783943</v>
      </c>
      <c r="D66" s="122">
        <v>0</v>
      </c>
      <c r="E66" s="122">
        <v>0</v>
      </c>
      <c r="F66" s="122">
        <v>0</v>
      </c>
      <c r="G66" s="122">
        <v>0</v>
      </c>
      <c r="H66" s="122">
        <v>703392.12</v>
      </c>
      <c r="I66" s="122">
        <v>0</v>
      </c>
      <c r="J66" s="123">
        <v>0</v>
      </c>
      <c r="K66" s="122">
        <v>0</v>
      </c>
      <c r="L66" s="122">
        <v>0</v>
      </c>
      <c r="M66" s="122">
        <v>0</v>
      </c>
      <c r="N66" s="122">
        <v>0</v>
      </c>
      <c r="O66" s="122">
        <v>0</v>
      </c>
      <c r="P66" s="122">
        <v>0</v>
      </c>
      <c r="Q66" s="122">
        <v>0</v>
      </c>
      <c r="R66" s="122">
        <v>0</v>
      </c>
      <c r="S66" s="122">
        <v>0</v>
      </c>
      <c r="T66" s="122">
        <v>0</v>
      </c>
      <c r="U66" s="122">
        <v>0</v>
      </c>
      <c r="V66" s="122">
        <v>0</v>
      </c>
      <c r="W66" s="122">
        <v>0</v>
      </c>
      <c r="X66" s="122">
        <v>0</v>
      </c>
      <c r="Y66" s="122">
        <v>0</v>
      </c>
      <c r="Z66" s="122">
        <v>0</v>
      </c>
      <c r="AA66" s="122">
        <v>0</v>
      </c>
      <c r="AB66" s="122">
        <v>10550.88</v>
      </c>
      <c r="AC66" s="122">
        <v>70000</v>
      </c>
      <c r="AD66" s="122">
        <v>0</v>
      </c>
      <c r="AE66" s="124">
        <v>2021</v>
      </c>
      <c r="AF66" s="124">
        <v>2021</v>
      </c>
      <c r="AG66" s="125">
        <v>2021</v>
      </c>
    </row>
    <row r="67" spans="1:33" s="1" customFormat="1" ht="12.75">
      <c r="A67" s="118">
        <v>8</v>
      </c>
      <c r="B67" s="121" t="s">
        <v>101</v>
      </c>
      <c r="C67" s="122">
        <v>776127.96</v>
      </c>
      <c r="D67" s="122">
        <v>0</v>
      </c>
      <c r="E67" s="122">
        <v>0</v>
      </c>
      <c r="F67" s="122">
        <v>0</v>
      </c>
      <c r="G67" s="122">
        <v>0</v>
      </c>
      <c r="H67" s="122">
        <v>695692.57</v>
      </c>
      <c r="I67" s="122">
        <v>0</v>
      </c>
      <c r="J67" s="123">
        <v>0</v>
      </c>
      <c r="K67" s="122">
        <v>0</v>
      </c>
      <c r="L67" s="122">
        <v>0</v>
      </c>
      <c r="M67" s="122">
        <v>0</v>
      </c>
      <c r="N67" s="122">
        <v>0</v>
      </c>
      <c r="O67" s="122">
        <v>0</v>
      </c>
      <c r="P67" s="122">
        <v>0</v>
      </c>
      <c r="Q67" s="122">
        <v>0</v>
      </c>
      <c r="R67" s="122">
        <v>0</v>
      </c>
      <c r="S67" s="122">
        <v>0</v>
      </c>
      <c r="T67" s="122">
        <v>0</v>
      </c>
      <c r="U67" s="122">
        <v>0</v>
      </c>
      <c r="V67" s="122">
        <v>0</v>
      </c>
      <c r="W67" s="122">
        <v>0</v>
      </c>
      <c r="X67" s="122">
        <v>0</v>
      </c>
      <c r="Y67" s="122">
        <v>0</v>
      </c>
      <c r="Z67" s="122">
        <v>0</v>
      </c>
      <c r="AA67" s="122">
        <v>0</v>
      </c>
      <c r="AB67" s="122">
        <v>10435.39</v>
      </c>
      <c r="AC67" s="122">
        <v>70000</v>
      </c>
      <c r="AD67" s="122">
        <v>0</v>
      </c>
      <c r="AE67" s="124">
        <v>2021</v>
      </c>
      <c r="AF67" s="124">
        <v>2021</v>
      </c>
      <c r="AG67" s="125">
        <v>2021</v>
      </c>
    </row>
    <row r="68" spans="1:33" s="1" customFormat="1" ht="12.75">
      <c r="A68" s="118">
        <v>9</v>
      </c>
      <c r="B68" s="121" t="s">
        <v>102</v>
      </c>
      <c r="C68" s="122">
        <v>2623352.2800000003</v>
      </c>
      <c r="D68" s="122">
        <v>0</v>
      </c>
      <c r="E68" s="122">
        <v>0</v>
      </c>
      <c r="F68" s="122">
        <v>0</v>
      </c>
      <c r="G68" s="122">
        <v>0</v>
      </c>
      <c r="H68" s="122">
        <v>0</v>
      </c>
      <c r="I68" s="122">
        <v>0</v>
      </c>
      <c r="J68" s="123">
        <v>0</v>
      </c>
      <c r="K68" s="122">
        <v>0</v>
      </c>
      <c r="L68" s="122">
        <v>477</v>
      </c>
      <c r="M68" s="122">
        <v>2466356.9300000002</v>
      </c>
      <c r="N68" s="122">
        <v>0</v>
      </c>
      <c r="O68" s="122">
        <v>0</v>
      </c>
      <c r="P68" s="122">
        <v>0</v>
      </c>
      <c r="Q68" s="122">
        <v>0</v>
      </c>
      <c r="R68" s="122">
        <v>0</v>
      </c>
      <c r="S68" s="122">
        <v>0</v>
      </c>
      <c r="T68" s="122">
        <v>0</v>
      </c>
      <c r="U68" s="122">
        <v>0</v>
      </c>
      <c r="V68" s="122">
        <v>0</v>
      </c>
      <c r="W68" s="122">
        <v>0</v>
      </c>
      <c r="X68" s="122">
        <v>0</v>
      </c>
      <c r="Y68" s="122">
        <v>0</v>
      </c>
      <c r="Z68" s="122">
        <v>0</v>
      </c>
      <c r="AA68" s="122">
        <v>0</v>
      </c>
      <c r="AB68" s="122">
        <v>36995.35</v>
      </c>
      <c r="AC68" s="122">
        <v>120000</v>
      </c>
      <c r="AD68" s="122">
        <v>0</v>
      </c>
      <c r="AE68" s="124">
        <v>2021</v>
      </c>
      <c r="AF68" s="124">
        <v>2021</v>
      </c>
      <c r="AG68" s="125">
        <v>2021</v>
      </c>
    </row>
    <row r="69" spans="1:33" s="1" customFormat="1" ht="12.75">
      <c r="A69" s="118">
        <v>10</v>
      </c>
      <c r="B69" s="121" t="s">
        <v>103</v>
      </c>
      <c r="C69" s="122">
        <v>2633042.44</v>
      </c>
      <c r="D69" s="122">
        <v>0</v>
      </c>
      <c r="E69" s="122">
        <v>0</v>
      </c>
      <c r="F69" s="122">
        <v>0</v>
      </c>
      <c r="G69" s="122">
        <v>0</v>
      </c>
      <c r="H69" s="122">
        <v>0</v>
      </c>
      <c r="I69" s="122">
        <v>0</v>
      </c>
      <c r="J69" s="123">
        <v>0</v>
      </c>
      <c r="K69" s="122">
        <v>0</v>
      </c>
      <c r="L69" s="122">
        <v>472</v>
      </c>
      <c r="M69" s="122">
        <v>2475903.88</v>
      </c>
      <c r="N69" s="122">
        <v>0</v>
      </c>
      <c r="O69" s="122">
        <v>0</v>
      </c>
      <c r="P69" s="122">
        <v>0</v>
      </c>
      <c r="Q69" s="122">
        <v>0</v>
      </c>
      <c r="R69" s="122">
        <v>0</v>
      </c>
      <c r="S69" s="122">
        <v>0</v>
      </c>
      <c r="T69" s="122">
        <v>0</v>
      </c>
      <c r="U69" s="122">
        <v>0</v>
      </c>
      <c r="V69" s="122">
        <v>0</v>
      </c>
      <c r="W69" s="122">
        <v>0</v>
      </c>
      <c r="X69" s="122">
        <v>0</v>
      </c>
      <c r="Y69" s="122">
        <v>0</v>
      </c>
      <c r="Z69" s="122">
        <v>0</v>
      </c>
      <c r="AA69" s="122">
        <v>0</v>
      </c>
      <c r="AB69" s="122">
        <v>37138.559999999998</v>
      </c>
      <c r="AC69" s="122">
        <v>120000</v>
      </c>
      <c r="AD69" s="122">
        <v>0</v>
      </c>
      <c r="AE69" s="124">
        <v>2021</v>
      </c>
      <c r="AF69" s="124">
        <v>2021</v>
      </c>
      <c r="AG69" s="125">
        <v>2021</v>
      </c>
    </row>
    <row r="70" spans="1:33" s="1" customFormat="1" ht="12.75">
      <c r="A70" s="118">
        <v>11</v>
      </c>
      <c r="B70" s="121" t="s">
        <v>104</v>
      </c>
      <c r="C70" s="122">
        <v>2456912.8200000003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123">
        <v>0</v>
      </c>
      <c r="K70" s="122">
        <v>0</v>
      </c>
      <c r="L70" s="122">
        <v>440</v>
      </c>
      <c r="M70" s="122">
        <v>2302377.16</v>
      </c>
      <c r="N70" s="122">
        <v>0</v>
      </c>
      <c r="O70" s="122">
        <v>0</v>
      </c>
      <c r="P70" s="122">
        <v>0</v>
      </c>
      <c r="Q70" s="122">
        <v>0</v>
      </c>
      <c r="R70" s="122">
        <v>0</v>
      </c>
      <c r="S70" s="122">
        <v>0</v>
      </c>
      <c r="T70" s="122">
        <v>0</v>
      </c>
      <c r="U70" s="122">
        <v>0</v>
      </c>
      <c r="V70" s="122">
        <v>0</v>
      </c>
      <c r="W70" s="122">
        <v>0</v>
      </c>
      <c r="X70" s="122">
        <v>0</v>
      </c>
      <c r="Y70" s="122">
        <v>0</v>
      </c>
      <c r="Z70" s="122">
        <v>0</v>
      </c>
      <c r="AA70" s="122">
        <v>0</v>
      </c>
      <c r="AB70" s="122">
        <v>34535.660000000003</v>
      </c>
      <c r="AC70" s="122">
        <v>120000</v>
      </c>
      <c r="AD70" s="122">
        <v>0</v>
      </c>
      <c r="AE70" s="124">
        <v>2021</v>
      </c>
      <c r="AF70" s="124">
        <v>2021</v>
      </c>
      <c r="AG70" s="125">
        <v>2021</v>
      </c>
    </row>
    <row r="71" spans="1:33" s="1" customFormat="1" ht="12.75">
      <c r="A71" s="118">
        <v>12</v>
      </c>
      <c r="B71" s="121" t="s">
        <v>105</v>
      </c>
      <c r="C71" s="122">
        <v>3762569.57</v>
      </c>
      <c r="D71" s="122">
        <v>0</v>
      </c>
      <c r="E71" s="122">
        <v>0</v>
      </c>
      <c r="F71" s="122">
        <v>0</v>
      </c>
      <c r="G71" s="122">
        <v>0</v>
      </c>
      <c r="H71" s="122">
        <v>0</v>
      </c>
      <c r="I71" s="122">
        <v>0</v>
      </c>
      <c r="J71" s="123">
        <v>0</v>
      </c>
      <c r="K71" s="122">
        <v>0</v>
      </c>
      <c r="L71" s="122">
        <v>658</v>
      </c>
      <c r="M71" s="122">
        <v>3529625.19</v>
      </c>
      <c r="N71" s="122">
        <v>0</v>
      </c>
      <c r="O71" s="122">
        <v>0</v>
      </c>
      <c r="P71" s="122">
        <v>0</v>
      </c>
      <c r="Q71" s="122">
        <v>0</v>
      </c>
      <c r="R71" s="122">
        <v>0</v>
      </c>
      <c r="S71" s="122">
        <v>0</v>
      </c>
      <c r="T71" s="122">
        <v>0</v>
      </c>
      <c r="U71" s="122">
        <v>0</v>
      </c>
      <c r="V71" s="122">
        <v>0</v>
      </c>
      <c r="W71" s="122">
        <v>0</v>
      </c>
      <c r="X71" s="122">
        <v>0</v>
      </c>
      <c r="Y71" s="122">
        <v>0</v>
      </c>
      <c r="Z71" s="122">
        <v>0</v>
      </c>
      <c r="AA71" s="122">
        <v>0</v>
      </c>
      <c r="AB71" s="122">
        <v>52944.38</v>
      </c>
      <c r="AC71" s="122">
        <v>180000</v>
      </c>
      <c r="AD71" s="122">
        <v>0</v>
      </c>
      <c r="AE71" s="124">
        <v>2021</v>
      </c>
      <c r="AF71" s="124">
        <v>2021</v>
      </c>
      <c r="AG71" s="125">
        <v>2021</v>
      </c>
    </row>
    <row r="72" spans="1:33" s="1" customFormat="1" ht="12.75">
      <c r="A72" s="118">
        <v>13</v>
      </c>
      <c r="B72" s="121" t="s">
        <v>106</v>
      </c>
      <c r="C72" s="122">
        <v>5669999.9900000002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3">
        <v>0</v>
      </c>
      <c r="K72" s="122">
        <v>0</v>
      </c>
      <c r="L72" s="122">
        <v>1134</v>
      </c>
      <c r="M72" s="122">
        <v>5408866.9900000002</v>
      </c>
      <c r="N72" s="122">
        <v>0</v>
      </c>
      <c r="O72" s="122">
        <v>0</v>
      </c>
      <c r="P72" s="122">
        <v>0</v>
      </c>
      <c r="Q72" s="122">
        <v>0</v>
      </c>
      <c r="R72" s="122">
        <v>0</v>
      </c>
      <c r="S72" s="122">
        <v>0</v>
      </c>
      <c r="T72" s="122">
        <v>0</v>
      </c>
      <c r="U72" s="122">
        <v>0</v>
      </c>
      <c r="V72" s="122">
        <v>0</v>
      </c>
      <c r="W72" s="122">
        <v>0</v>
      </c>
      <c r="X72" s="122">
        <v>0</v>
      </c>
      <c r="Y72" s="122">
        <v>0</v>
      </c>
      <c r="Z72" s="122">
        <v>0</v>
      </c>
      <c r="AA72" s="122">
        <v>0</v>
      </c>
      <c r="AB72" s="122">
        <v>81133</v>
      </c>
      <c r="AC72" s="122">
        <v>180000</v>
      </c>
      <c r="AD72" s="122">
        <v>0</v>
      </c>
      <c r="AE72" s="124">
        <v>2021</v>
      </c>
      <c r="AF72" s="124">
        <v>2021</v>
      </c>
      <c r="AG72" s="125">
        <v>2021</v>
      </c>
    </row>
    <row r="73" spans="1:33" s="1" customFormat="1" ht="12.75">
      <c r="A73" s="118">
        <v>14</v>
      </c>
      <c r="B73" s="121" t="s">
        <v>107</v>
      </c>
      <c r="C73" s="122">
        <v>2895000</v>
      </c>
      <c r="D73" s="122">
        <v>0</v>
      </c>
      <c r="E73" s="122">
        <v>0</v>
      </c>
      <c r="F73" s="122">
        <v>0</v>
      </c>
      <c r="G73" s="122">
        <v>0</v>
      </c>
      <c r="H73" s="122">
        <v>0</v>
      </c>
      <c r="I73" s="122">
        <v>0</v>
      </c>
      <c r="J73" s="123">
        <v>0</v>
      </c>
      <c r="K73" s="122">
        <v>0</v>
      </c>
      <c r="L73" s="122">
        <v>579</v>
      </c>
      <c r="M73" s="122">
        <v>2704433.5</v>
      </c>
      <c r="N73" s="122">
        <v>0</v>
      </c>
      <c r="O73" s="122">
        <v>0</v>
      </c>
      <c r="P73" s="122">
        <v>0</v>
      </c>
      <c r="Q73" s="122">
        <v>0</v>
      </c>
      <c r="R73" s="122">
        <v>0</v>
      </c>
      <c r="S73" s="122">
        <v>0</v>
      </c>
      <c r="T73" s="122">
        <v>0</v>
      </c>
      <c r="U73" s="122">
        <v>0</v>
      </c>
      <c r="V73" s="122">
        <v>0</v>
      </c>
      <c r="W73" s="122">
        <v>0</v>
      </c>
      <c r="X73" s="122">
        <v>0</v>
      </c>
      <c r="Y73" s="122">
        <v>0</v>
      </c>
      <c r="Z73" s="122">
        <v>0</v>
      </c>
      <c r="AA73" s="122">
        <v>0</v>
      </c>
      <c r="AB73" s="122">
        <v>40566.5</v>
      </c>
      <c r="AC73" s="122">
        <v>150000</v>
      </c>
      <c r="AD73" s="122">
        <v>0</v>
      </c>
      <c r="AE73" s="124">
        <v>2021</v>
      </c>
      <c r="AF73" s="124">
        <v>2021</v>
      </c>
      <c r="AG73" s="125">
        <v>2021</v>
      </c>
    </row>
    <row r="74" spans="1:33" s="1" customFormat="1" ht="12.75">
      <c r="A74" s="118">
        <v>15</v>
      </c>
      <c r="B74" s="121" t="s">
        <v>108</v>
      </c>
      <c r="C74" s="122">
        <v>3066649.62</v>
      </c>
      <c r="D74" s="122">
        <v>0</v>
      </c>
      <c r="E74" s="122">
        <v>0</v>
      </c>
      <c r="F74" s="122">
        <v>0</v>
      </c>
      <c r="G74" s="122">
        <v>0</v>
      </c>
      <c r="H74" s="122">
        <v>0</v>
      </c>
      <c r="I74" s="122">
        <v>0</v>
      </c>
      <c r="J74" s="123">
        <v>0</v>
      </c>
      <c r="K74" s="122">
        <v>0</v>
      </c>
      <c r="L74" s="122">
        <v>570</v>
      </c>
      <c r="M74" s="122">
        <v>2873546.42</v>
      </c>
      <c r="N74" s="122">
        <v>0</v>
      </c>
      <c r="O74" s="122">
        <v>0</v>
      </c>
      <c r="P74" s="122">
        <v>0</v>
      </c>
      <c r="Q74" s="122">
        <v>0</v>
      </c>
      <c r="R74" s="122">
        <v>0</v>
      </c>
      <c r="S74" s="122">
        <v>0</v>
      </c>
      <c r="T74" s="122">
        <v>0</v>
      </c>
      <c r="U74" s="122">
        <v>0</v>
      </c>
      <c r="V74" s="122">
        <v>0</v>
      </c>
      <c r="W74" s="122">
        <v>0</v>
      </c>
      <c r="X74" s="122">
        <v>0</v>
      </c>
      <c r="Y74" s="122">
        <v>0</v>
      </c>
      <c r="Z74" s="122">
        <v>0</v>
      </c>
      <c r="AA74" s="122">
        <v>0</v>
      </c>
      <c r="AB74" s="122">
        <v>43103.199999999997</v>
      </c>
      <c r="AC74" s="122">
        <v>150000</v>
      </c>
      <c r="AD74" s="122">
        <v>0</v>
      </c>
      <c r="AE74" s="124">
        <v>2021</v>
      </c>
      <c r="AF74" s="124">
        <v>2021</v>
      </c>
      <c r="AG74" s="125">
        <v>2021</v>
      </c>
    </row>
    <row r="75" spans="1:33" s="1" customFormat="1" ht="12.75">
      <c r="A75" s="118">
        <v>16</v>
      </c>
      <c r="B75" s="121" t="s">
        <v>109</v>
      </c>
      <c r="C75" s="122">
        <v>1488737.43</v>
      </c>
      <c r="D75" s="122">
        <v>0</v>
      </c>
      <c r="E75" s="122">
        <v>0</v>
      </c>
      <c r="F75" s="122">
        <v>0</v>
      </c>
      <c r="G75" s="122">
        <v>0</v>
      </c>
      <c r="H75" s="122">
        <v>0</v>
      </c>
      <c r="I75" s="122">
        <v>0</v>
      </c>
      <c r="J75" s="123">
        <v>0</v>
      </c>
      <c r="K75" s="122">
        <v>0</v>
      </c>
      <c r="L75" s="122">
        <v>266</v>
      </c>
      <c r="M75" s="122">
        <v>1348509.78</v>
      </c>
      <c r="N75" s="122">
        <v>0</v>
      </c>
      <c r="O75" s="122">
        <v>0</v>
      </c>
      <c r="P75" s="122">
        <v>0</v>
      </c>
      <c r="Q75" s="122">
        <v>0</v>
      </c>
      <c r="R75" s="122">
        <v>0</v>
      </c>
      <c r="S75" s="122">
        <v>0</v>
      </c>
      <c r="T75" s="122">
        <v>0</v>
      </c>
      <c r="U75" s="122">
        <v>0</v>
      </c>
      <c r="V75" s="122">
        <v>0</v>
      </c>
      <c r="W75" s="122">
        <v>0</v>
      </c>
      <c r="X75" s="122">
        <v>0</v>
      </c>
      <c r="Y75" s="122">
        <v>0</v>
      </c>
      <c r="Z75" s="122">
        <v>0</v>
      </c>
      <c r="AA75" s="122">
        <v>0</v>
      </c>
      <c r="AB75" s="122">
        <v>20227.650000000001</v>
      </c>
      <c r="AC75" s="122">
        <v>120000</v>
      </c>
      <c r="AD75" s="122">
        <v>0</v>
      </c>
      <c r="AE75" s="124">
        <v>2021</v>
      </c>
      <c r="AF75" s="124">
        <v>2021</v>
      </c>
      <c r="AG75" s="125">
        <v>2021</v>
      </c>
    </row>
    <row r="76" spans="1:33" s="1" customFormat="1" ht="12.75">
      <c r="A76" s="118">
        <v>17</v>
      </c>
      <c r="B76" s="121" t="s">
        <v>110</v>
      </c>
      <c r="C76" s="122">
        <v>8150000</v>
      </c>
      <c r="D76" s="122">
        <v>0</v>
      </c>
      <c r="E76" s="122">
        <v>0</v>
      </c>
      <c r="F76" s="122">
        <v>0</v>
      </c>
      <c r="G76" s="122">
        <v>0</v>
      </c>
      <c r="H76" s="122">
        <v>0</v>
      </c>
      <c r="I76" s="122">
        <v>0</v>
      </c>
      <c r="J76" s="123">
        <v>0</v>
      </c>
      <c r="K76" s="122">
        <v>0</v>
      </c>
      <c r="L76" s="122">
        <v>1630</v>
      </c>
      <c r="M76" s="122">
        <v>7852216.75</v>
      </c>
      <c r="N76" s="122">
        <v>0</v>
      </c>
      <c r="O76" s="122">
        <v>0</v>
      </c>
      <c r="P76" s="122">
        <v>0</v>
      </c>
      <c r="Q76" s="122">
        <v>0</v>
      </c>
      <c r="R76" s="122">
        <v>0</v>
      </c>
      <c r="S76" s="122">
        <v>0</v>
      </c>
      <c r="T76" s="122">
        <v>0</v>
      </c>
      <c r="U76" s="122">
        <v>0</v>
      </c>
      <c r="V76" s="122">
        <v>0</v>
      </c>
      <c r="W76" s="122">
        <v>0</v>
      </c>
      <c r="X76" s="122">
        <v>0</v>
      </c>
      <c r="Y76" s="122">
        <v>0</v>
      </c>
      <c r="Z76" s="122">
        <v>0</v>
      </c>
      <c r="AA76" s="122">
        <v>0</v>
      </c>
      <c r="AB76" s="122">
        <v>117783.25</v>
      </c>
      <c r="AC76" s="122">
        <v>180000</v>
      </c>
      <c r="AD76" s="122">
        <v>0</v>
      </c>
      <c r="AE76" s="124">
        <v>2021</v>
      </c>
      <c r="AF76" s="124">
        <v>2021</v>
      </c>
      <c r="AG76" s="125">
        <v>2021</v>
      </c>
    </row>
    <row r="77" spans="1:33" s="1" customFormat="1" ht="12.75">
      <c r="A77" s="118">
        <v>18</v>
      </c>
      <c r="B77" s="121" t="s">
        <v>111</v>
      </c>
      <c r="C77" s="122">
        <v>2837751.8</v>
      </c>
      <c r="D77" s="122">
        <v>0</v>
      </c>
      <c r="E77" s="122">
        <v>0</v>
      </c>
      <c r="F77" s="122">
        <v>0</v>
      </c>
      <c r="G77" s="122">
        <v>0</v>
      </c>
      <c r="H77" s="122">
        <v>0</v>
      </c>
      <c r="I77" s="122">
        <v>0</v>
      </c>
      <c r="J77" s="123">
        <v>0</v>
      </c>
      <c r="K77" s="122">
        <v>0</v>
      </c>
      <c r="L77" s="122">
        <v>500</v>
      </c>
      <c r="M77" s="122">
        <v>2677587.98</v>
      </c>
      <c r="N77" s="122">
        <v>0</v>
      </c>
      <c r="O77" s="122">
        <v>0</v>
      </c>
      <c r="P77" s="122">
        <v>0</v>
      </c>
      <c r="Q77" s="122">
        <v>0</v>
      </c>
      <c r="R77" s="122">
        <v>0</v>
      </c>
      <c r="S77" s="122">
        <v>0</v>
      </c>
      <c r="T77" s="122">
        <v>0</v>
      </c>
      <c r="U77" s="122">
        <v>0</v>
      </c>
      <c r="V77" s="122">
        <v>0</v>
      </c>
      <c r="W77" s="122">
        <v>0</v>
      </c>
      <c r="X77" s="122">
        <v>0</v>
      </c>
      <c r="Y77" s="122">
        <v>0</v>
      </c>
      <c r="Z77" s="122">
        <v>0</v>
      </c>
      <c r="AA77" s="122">
        <v>0</v>
      </c>
      <c r="AB77" s="122">
        <v>40163.82</v>
      </c>
      <c r="AC77" s="122">
        <v>120000</v>
      </c>
      <c r="AD77" s="122">
        <v>0</v>
      </c>
      <c r="AE77" s="124">
        <v>2021</v>
      </c>
      <c r="AF77" s="124">
        <v>2021</v>
      </c>
      <c r="AG77" s="125">
        <v>2021</v>
      </c>
    </row>
    <row r="78" spans="1:33" s="1" customFormat="1" ht="12.75">
      <c r="A78" s="118">
        <v>19</v>
      </c>
      <c r="B78" s="121" t="s">
        <v>112</v>
      </c>
      <c r="C78" s="122">
        <v>2479122.38</v>
      </c>
      <c r="D78" s="122">
        <v>0</v>
      </c>
      <c r="E78" s="122">
        <v>0</v>
      </c>
      <c r="F78" s="122">
        <v>0</v>
      </c>
      <c r="G78" s="122">
        <v>0</v>
      </c>
      <c r="H78" s="122">
        <v>0</v>
      </c>
      <c r="I78" s="122">
        <v>0</v>
      </c>
      <c r="J78" s="123">
        <v>0</v>
      </c>
      <c r="K78" s="122">
        <v>0</v>
      </c>
      <c r="L78" s="122">
        <v>420</v>
      </c>
      <c r="M78" s="122">
        <v>2324258.5</v>
      </c>
      <c r="N78" s="122">
        <v>0</v>
      </c>
      <c r="O78" s="122">
        <v>0</v>
      </c>
      <c r="P78" s="122">
        <v>0</v>
      </c>
      <c r="Q78" s="122">
        <v>0</v>
      </c>
      <c r="R78" s="122">
        <v>0</v>
      </c>
      <c r="S78" s="122">
        <v>0</v>
      </c>
      <c r="T78" s="122">
        <v>0</v>
      </c>
      <c r="U78" s="122">
        <v>0</v>
      </c>
      <c r="V78" s="122">
        <v>0</v>
      </c>
      <c r="W78" s="122">
        <v>0</v>
      </c>
      <c r="X78" s="122">
        <v>0</v>
      </c>
      <c r="Y78" s="122">
        <v>0</v>
      </c>
      <c r="Z78" s="122">
        <v>0</v>
      </c>
      <c r="AA78" s="122">
        <v>0</v>
      </c>
      <c r="AB78" s="122">
        <v>34863.879999999997</v>
      </c>
      <c r="AC78" s="122">
        <v>120000</v>
      </c>
      <c r="AD78" s="122">
        <v>0</v>
      </c>
      <c r="AE78" s="124">
        <v>2021</v>
      </c>
      <c r="AF78" s="124">
        <v>2021</v>
      </c>
      <c r="AG78" s="125">
        <v>2021</v>
      </c>
    </row>
    <row r="79" spans="1:33" s="1" customFormat="1" ht="12.75">
      <c r="A79" s="118">
        <v>20</v>
      </c>
      <c r="B79" s="121" t="s">
        <v>113</v>
      </c>
      <c r="C79" s="122">
        <v>3697950</v>
      </c>
      <c r="D79" s="122">
        <v>0</v>
      </c>
      <c r="E79" s="122">
        <v>0</v>
      </c>
      <c r="F79" s="122">
        <v>0</v>
      </c>
      <c r="G79" s="122">
        <v>0</v>
      </c>
      <c r="H79" s="122">
        <v>0</v>
      </c>
      <c r="I79" s="122">
        <v>0</v>
      </c>
      <c r="J79" s="123">
        <v>0</v>
      </c>
      <c r="K79" s="122">
        <v>0</v>
      </c>
      <c r="L79" s="122">
        <v>0</v>
      </c>
      <c r="M79" s="122">
        <v>0</v>
      </c>
      <c r="N79" s="122">
        <v>0</v>
      </c>
      <c r="O79" s="122">
        <v>0</v>
      </c>
      <c r="P79" s="122">
        <v>0</v>
      </c>
      <c r="Q79" s="122">
        <v>0</v>
      </c>
      <c r="R79" s="122">
        <v>0</v>
      </c>
      <c r="S79" s="122">
        <v>0</v>
      </c>
      <c r="T79" s="122">
        <v>3495517.24</v>
      </c>
      <c r="U79" s="122">
        <v>0</v>
      </c>
      <c r="V79" s="122">
        <v>0</v>
      </c>
      <c r="W79" s="122">
        <v>0</v>
      </c>
      <c r="X79" s="122">
        <v>0</v>
      </c>
      <c r="Y79" s="122">
        <v>0</v>
      </c>
      <c r="Z79" s="122">
        <v>0</v>
      </c>
      <c r="AA79" s="122">
        <v>0</v>
      </c>
      <c r="AB79" s="122">
        <v>52432.76</v>
      </c>
      <c r="AC79" s="122">
        <v>150000</v>
      </c>
      <c r="AD79" s="122">
        <v>0</v>
      </c>
      <c r="AE79" s="124">
        <v>2021</v>
      </c>
      <c r="AF79" s="124">
        <v>2021</v>
      </c>
      <c r="AG79" s="125">
        <v>2021</v>
      </c>
    </row>
    <row r="80" spans="1:33" s="1" customFormat="1" ht="12.75">
      <c r="A80" s="118">
        <v>21</v>
      </c>
      <c r="B80" s="121" t="s">
        <v>114</v>
      </c>
      <c r="C80" s="122">
        <v>3680000</v>
      </c>
      <c r="D80" s="122">
        <v>0</v>
      </c>
      <c r="E80" s="122">
        <v>0</v>
      </c>
      <c r="F80" s="122">
        <v>0</v>
      </c>
      <c r="G80" s="122">
        <v>0</v>
      </c>
      <c r="H80" s="122">
        <v>0</v>
      </c>
      <c r="I80" s="122">
        <v>0</v>
      </c>
      <c r="J80" s="123">
        <v>0</v>
      </c>
      <c r="K80" s="122">
        <v>0</v>
      </c>
      <c r="L80" s="122">
        <v>0</v>
      </c>
      <c r="M80" s="122">
        <v>0</v>
      </c>
      <c r="N80" s="122">
        <v>0</v>
      </c>
      <c r="O80" s="122">
        <v>0</v>
      </c>
      <c r="P80" s="122">
        <v>0</v>
      </c>
      <c r="Q80" s="122">
        <v>0</v>
      </c>
      <c r="R80" s="122">
        <v>0</v>
      </c>
      <c r="S80" s="122">
        <v>0</v>
      </c>
      <c r="T80" s="122">
        <v>3477832.51</v>
      </c>
      <c r="U80" s="122">
        <v>0</v>
      </c>
      <c r="V80" s="122">
        <v>0</v>
      </c>
      <c r="W80" s="122">
        <v>0</v>
      </c>
      <c r="X80" s="122">
        <v>0</v>
      </c>
      <c r="Y80" s="122">
        <v>0</v>
      </c>
      <c r="Z80" s="122">
        <v>0</v>
      </c>
      <c r="AA80" s="122">
        <v>0</v>
      </c>
      <c r="AB80" s="122">
        <v>52167.49</v>
      </c>
      <c r="AC80" s="122">
        <v>150000</v>
      </c>
      <c r="AD80" s="122">
        <v>0</v>
      </c>
      <c r="AE80" s="124">
        <v>2021</v>
      </c>
      <c r="AF80" s="124">
        <v>2021</v>
      </c>
      <c r="AG80" s="125">
        <v>2021</v>
      </c>
    </row>
    <row r="81" spans="1:33" s="1" customFormat="1" ht="12.75">
      <c r="A81" s="118">
        <v>22</v>
      </c>
      <c r="B81" s="121" t="s">
        <v>115</v>
      </c>
      <c r="C81" s="122">
        <v>3519757</v>
      </c>
      <c r="D81" s="122">
        <v>0</v>
      </c>
      <c r="E81" s="122">
        <v>0</v>
      </c>
      <c r="F81" s="122">
        <v>0</v>
      </c>
      <c r="G81" s="122">
        <v>0</v>
      </c>
      <c r="H81" s="122">
        <v>0</v>
      </c>
      <c r="I81" s="122">
        <v>0</v>
      </c>
      <c r="J81" s="123">
        <v>0</v>
      </c>
      <c r="K81" s="122">
        <v>0</v>
      </c>
      <c r="L81" s="122">
        <v>0</v>
      </c>
      <c r="M81" s="122">
        <v>0</v>
      </c>
      <c r="N81" s="122">
        <v>0</v>
      </c>
      <c r="O81" s="122">
        <v>0</v>
      </c>
      <c r="P81" s="122">
        <v>0</v>
      </c>
      <c r="Q81" s="122">
        <v>0</v>
      </c>
      <c r="R81" s="122">
        <v>0</v>
      </c>
      <c r="S81" s="122">
        <v>0</v>
      </c>
      <c r="T81" s="122">
        <v>3319957.64</v>
      </c>
      <c r="U81" s="122">
        <v>0</v>
      </c>
      <c r="V81" s="122">
        <v>0</v>
      </c>
      <c r="W81" s="122">
        <v>0</v>
      </c>
      <c r="X81" s="122">
        <v>0</v>
      </c>
      <c r="Y81" s="122">
        <v>0</v>
      </c>
      <c r="Z81" s="122">
        <v>0</v>
      </c>
      <c r="AA81" s="122">
        <v>0</v>
      </c>
      <c r="AB81" s="122">
        <v>49799.360000000001</v>
      </c>
      <c r="AC81" s="122">
        <v>150000</v>
      </c>
      <c r="AD81" s="122">
        <v>0</v>
      </c>
      <c r="AE81" s="124">
        <v>2021</v>
      </c>
      <c r="AF81" s="124">
        <v>2021</v>
      </c>
      <c r="AG81" s="125">
        <v>2021</v>
      </c>
    </row>
    <row r="82" spans="1:33" s="1" customFormat="1" ht="12.75">
      <c r="A82" s="118">
        <v>23</v>
      </c>
      <c r="B82" s="121" t="s">
        <v>116</v>
      </c>
      <c r="C82" s="122">
        <v>4335791.2699999996</v>
      </c>
      <c r="D82" s="122">
        <v>0</v>
      </c>
      <c r="E82" s="122">
        <v>0</v>
      </c>
      <c r="F82" s="122">
        <v>0</v>
      </c>
      <c r="G82" s="122">
        <v>0</v>
      </c>
      <c r="H82" s="122">
        <v>0</v>
      </c>
      <c r="I82" s="122">
        <v>0</v>
      </c>
      <c r="J82" s="123">
        <v>0</v>
      </c>
      <c r="K82" s="122">
        <v>0</v>
      </c>
      <c r="L82" s="122">
        <v>776</v>
      </c>
      <c r="M82" s="122">
        <v>4123932.29</v>
      </c>
      <c r="N82" s="122">
        <v>0</v>
      </c>
      <c r="O82" s="122">
        <v>0</v>
      </c>
      <c r="P82" s="122">
        <v>0</v>
      </c>
      <c r="Q82" s="122">
        <v>0</v>
      </c>
      <c r="R82" s="122">
        <v>0</v>
      </c>
      <c r="S82" s="122">
        <v>0</v>
      </c>
      <c r="T82" s="122">
        <v>0</v>
      </c>
      <c r="U82" s="122">
        <v>0</v>
      </c>
      <c r="V82" s="122">
        <v>0</v>
      </c>
      <c r="W82" s="122">
        <v>0</v>
      </c>
      <c r="X82" s="122">
        <v>0</v>
      </c>
      <c r="Y82" s="122">
        <v>0</v>
      </c>
      <c r="Z82" s="122">
        <v>0</v>
      </c>
      <c r="AA82" s="122">
        <v>0</v>
      </c>
      <c r="AB82" s="122">
        <v>61858.98</v>
      </c>
      <c r="AC82" s="122">
        <v>150000</v>
      </c>
      <c r="AD82" s="122">
        <v>0</v>
      </c>
      <c r="AE82" s="124">
        <v>2021</v>
      </c>
      <c r="AF82" s="124">
        <v>2021</v>
      </c>
      <c r="AG82" s="125">
        <v>2021</v>
      </c>
    </row>
    <row r="83" spans="1:33" s="1" customFormat="1" ht="12.75">
      <c r="A83" s="118">
        <v>24</v>
      </c>
      <c r="B83" s="121" t="s">
        <v>117</v>
      </c>
      <c r="C83" s="122">
        <v>2345314.9499999997</v>
      </c>
      <c r="D83" s="122">
        <v>0</v>
      </c>
      <c r="E83" s="122">
        <v>0</v>
      </c>
      <c r="F83" s="122">
        <v>0</v>
      </c>
      <c r="G83" s="122">
        <v>0</v>
      </c>
      <c r="H83" s="122">
        <v>0</v>
      </c>
      <c r="I83" s="122">
        <v>0</v>
      </c>
      <c r="J83" s="123">
        <v>0</v>
      </c>
      <c r="K83" s="122">
        <v>0</v>
      </c>
      <c r="L83" s="122">
        <v>365</v>
      </c>
      <c r="M83" s="122">
        <v>2074201.92</v>
      </c>
      <c r="N83" s="122">
        <v>0</v>
      </c>
      <c r="O83" s="122">
        <v>0</v>
      </c>
      <c r="P83" s="122">
        <v>0</v>
      </c>
      <c r="Q83" s="122">
        <v>0</v>
      </c>
      <c r="R83" s="122">
        <v>0</v>
      </c>
      <c r="S83" s="122">
        <v>0</v>
      </c>
      <c r="T83" s="122">
        <v>0</v>
      </c>
      <c r="U83" s="122">
        <v>0</v>
      </c>
      <c r="V83" s="122">
        <v>0</v>
      </c>
      <c r="W83" s="122">
        <v>0</v>
      </c>
      <c r="X83" s="122">
        <v>0</v>
      </c>
      <c r="Y83" s="122">
        <v>0</v>
      </c>
      <c r="Z83" s="122">
        <v>0</v>
      </c>
      <c r="AA83" s="122">
        <v>0</v>
      </c>
      <c r="AB83" s="122">
        <v>31113.03</v>
      </c>
      <c r="AC83" s="122">
        <v>120000</v>
      </c>
      <c r="AD83" s="122">
        <v>120000</v>
      </c>
      <c r="AE83" s="124">
        <v>2021</v>
      </c>
      <c r="AF83" s="124">
        <v>2021</v>
      </c>
      <c r="AG83" s="125">
        <v>2021</v>
      </c>
    </row>
    <row r="84" spans="1:33" s="1" customFormat="1" ht="12.75">
      <c r="A84" s="118">
        <v>25</v>
      </c>
      <c r="B84" s="121" t="s">
        <v>118</v>
      </c>
      <c r="C84" s="122">
        <v>4900000</v>
      </c>
      <c r="D84" s="122">
        <v>0</v>
      </c>
      <c r="E84" s="122">
        <v>0</v>
      </c>
      <c r="F84" s="122">
        <v>0</v>
      </c>
      <c r="G84" s="122">
        <v>0</v>
      </c>
      <c r="H84" s="122">
        <v>0</v>
      </c>
      <c r="I84" s="122">
        <v>0</v>
      </c>
      <c r="J84" s="123">
        <v>0</v>
      </c>
      <c r="K84" s="122">
        <v>0</v>
      </c>
      <c r="L84" s="122">
        <v>0</v>
      </c>
      <c r="M84" s="122">
        <v>0</v>
      </c>
      <c r="N84" s="122">
        <v>0</v>
      </c>
      <c r="O84" s="122">
        <v>0</v>
      </c>
      <c r="P84" s="122">
        <v>947</v>
      </c>
      <c r="Q84" s="122">
        <v>4699507.3899999997</v>
      </c>
      <c r="R84" s="122">
        <v>0</v>
      </c>
      <c r="S84" s="122">
        <v>0</v>
      </c>
      <c r="T84" s="122">
        <v>0</v>
      </c>
      <c r="U84" s="122">
        <v>0</v>
      </c>
      <c r="V84" s="122">
        <v>0</v>
      </c>
      <c r="W84" s="122">
        <v>0</v>
      </c>
      <c r="X84" s="122">
        <v>0</v>
      </c>
      <c r="Y84" s="122">
        <v>0</v>
      </c>
      <c r="Z84" s="122">
        <v>0</v>
      </c>
      <c r="AA84" s="122">
        <v>0</v>
      </c>
      <c r="AB84" s="122">
        <v>70492.61</v>
      </c>
      <c r="AC84" s="122">
        <v>130000</v>
      </c>
      <c r="AD84" s="122">
        <v>0</v>
      </c>
      <c r="AE84" s="124">
        <v>2021</v>
      </c>
      <c r="AF84" s="124">
        <v>2021</v>
      </c>
      <c r="AG84" s="125">
        <v>2021</v>
      </c>
    </row>
    <row r="85" spans="1:33" s="1" customFormat="1" ht="12.75">
      <c r="A85" s="118">
        <v>26</v>
      </c>
      <c r="B85" s="121" t="s">
        <v>119</v>
      </c>
      <c r="C85" s="122">
        <v>3393815.22</v>
      </c>
      <c r="D85" s="122">
        <v>0</v>
      </c>
      <c r="E85" s="122">
        <v>0</v>
      </c>
      <c r="F85" s="122">
        <v>0</v>
      </c>
      <c r="G85" s="122">
        <v>0</v>
      </c>
      <c r="H85" s="122">
        <v>0</v>
      </c>
      <c r="I85" s="122">
        <v>0</v>
      </c>
      <c r="J85" s="123">
        <v>0</v>
      </c>
      <c r="K85" s="122">
        <v>0</v>
      </c>
      <c r="L85" s="122">
        <v>600</v>
      </c>
      <c r="M85" s="122">
        <v>3195877.06</v>
      </c>
      <c r="N85" s="122">
        <v>0</v>
      </c>
      <c r="O85" s="122">
        <v>0</v>
      </c>
      <c r="P85" s="122">
        <v>0</v>
      </c>
      <c r="Q85" s="122">
        <v>0</v>
      </c>
      <c r="R85" s="122">
        <v>0</v>
      </c>
      <c r="S85" s="122">
        <v>0</v>
      </c>
      <c r="T85" s="122">
        <v>0</v>
      </c>
      <c r="U85" s="122">
        <v>0</v>
      </c>
      <c r="V85" s="122">
        <v>0</v>
      </c>
      <c r="W85" s="122">
        <v>0</v>
      </c>
      <c r="X85" s="122">
        <v>0</v>
      </c>
      <c r="Y85" s="122">
        <v>0</v>
      </c>
      <c r="Z85" s="122">
        <v>0</v>
      </c>
      <c r="AA85" s="122">
        <v>0</v>
      </c>
      <c r="AB85" s="122">
        <v>47938.16</v>
      </c>
      <c r="AC85" s="122">
        <v>150000</v>
      </c>
      <c r="AD85" s="122">
        <v>0</v>
      </c>
      <c r="AE85" s="124">
        <v>2021</v>
      </c>
      <c r="AF85" s="124">
        <v>2021</v>
      </c>
      <c r="AG85" s="125">
        <v>2021</v>
      </c>
    </row>
    <row r="86" spans="1:33" s="1" customFormat="1" ht="12.75">
      <c r="A86" s="118">
        <v>27</v>
      </c>
      <c r="B86" s="121" t="s">
        <v>120</v>
      </c>
      <c r="C86" s="122">
        <v>2699117.1599999997</v>
      </c>
      <c r="D86" s="122">
        <v>0</v>
      </c>
      <c r="E86" s="122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  <c r="K86" s="122">
        <v>0</v>
      </c>
      <c r="L86" s="122">
        <v>486</v>
      </c>
      <c r="M86" s="122">
        <v>2541002.13</v>
      </c>
      <c r="N86" s="122">
        <v>0</v>
      </c>
      <c r="O86" s="122">
        <v>0</v>
      </c>
      <c r="P86" s="122">
        <v>0</v>
      </c>
      <c r="Q86" s="122">
        <v>0</v>
      </c>
      <c r="R86" s="122">
        <v>0</v>
      </c>
      <c r="S86" s="122">
        <v>0</v>
      </c>
      <c r="T86" s="122">
        <v>0</v>
      </c>
      <c r="U86" s="122">
        <v>0</v>
      </c>
      <c r="V86" s="122">
        <v>0</v>
      </c>
      <c r="W86" s="122">
        <v>0</v>
      </c>
      <c r="X86" s="122">
        <v>0</v>
      </c>
      <c r="Y86" s="122">
        <v>0</v>
      </c>
      <c r="Z86" s="122">
        <v>0</v>
      </c>
      <c r="AA86" s="122">
        <v>0</v>
      </c>
      <c r="AB86" s="122">
        <v>38115.03</v>
      </c>
      <c r="AC86" s="122">
        <v>120000</v>
      </c>
      <c r="AD86" s="122">
        <v>0</v>
      </c>
      <c r="AE86" s="124">
        <v>2021</v>
      </c>
      <c r="AF86" s="124">
        <v>2021</v>
      </c>
      <c r="AG86" s="125">
        <v>2021</v>
      </c>
    </row>
    <row r="87" spans="1:33" s="1" customFormat="1" ht="12.75">
      <c r="A87" s="118">
        <v>28</v>
      </c>
      <c r="B87" s="121" t="s">
        <v>239</v>
      </c>
      <c r="C87" s="122">
        <v>5101600</v>
      </c>
      <c r="D87" s="122">
        <v>0</v>
      </c>
      <c r="E87" s="122">
        <v>0</v>
      </c>
      <c r="F87" s="122">
        <v>0</v>
      </c>
      <c r="G87" s="122">
        <v>0</v>
      </c>
      <c r="H87" s="122">
        <v>0</v>
      </c>
      <c r="I87" s="122">
        <v>0</v>
      </c>
      <c r="J87" s="123">
        <v>0</v>
      </c>
      <c r="K87" s="122">
        <v>0</v>
      </c>
      <c r="L87" s="122">
        <v>911</v>
      </c>
      <c r="M87" s="122">
        <v>4878423.6500000004</v>
      </c>
      <c r="N87" s="122">
        <v>0</v>
      </c>
      <c r="O87" s="122">
        <v>0</v>
      </c>
      <c r="P87" s="122">
        <v>0</v>
      </c>
      <c r="Q87" s="122">
        <v>0</v>
      </c>
      <c r="R87" s="122">
        <v>0</v>
      </c>
      <c r="S87" s="122">
        <v>0</v>
      </c>
      <c r="T87" s="122">
        <v>0</v>
      </c>
      <c r="U87" s="122">
        <v>0</v>
      </c>
      <c r="V87" s="122">
        <v>0</v>
      </c>
      <c r="W87" s="122">
        <v>0</v>
      </c>
      <c r="X87" s="122">
        <v>0</v>
      </c>
      <c r="Y87" s="122">
        <v>0</v>
      </c>
      <c r="Z87" s="122">
        <v>0</v>
      </c>
      <c r="AA87" s="122">
        <v>0</v>
      </c>
      <c r="AB87" s="122">
        <v>73176.350000000006</v>
      </c>
      <c r="AC87" s="122">
        <v>150000</v>
      </c>
      <c r="AD87" s="122">
        <v>0</v>
      </c>
      <c r="AE87" s="124">
        <v>2021</v>
      </c>
      <c r="AF87" s="124">
        <v>2021</v>
      </c>
      <c r="AG87" s="125">
        <v>2021</v>
      </c>
    </row>
    <row r="88" spans="1:33" s="1" customFormat="1" ht="12.75">
      <c r="A88" s="118">
        <v>29</v>
      </c>
      <c r="B88" s="121" t="s">
        <v>240</v>
      </c>
      <c r="C88" s="122">
        <v>2638742.77</v>
      </c>
      <c r="D88" s="122">
        <v>0</v>
      </c>
      <c r="E88" s="122">
        <v>0</v>
      </c>
      <c r="F88" s="122">
        <v>0</v>
      </c>
      <c r="G88" s="122">
        <v>0</v>
      </c>
      <c r="H88" s="122">
        <v>0</v>
      </c>
      <c r="I88" s="122">
        <v>0</v>
      </c>
      <c r="J88" s="123">
        <v>0</v>
      </c>
      <c r="K88" s="122">
        <v>0</v>
      </c>
      <c r="L88" s="122">
        <v>480</v>
      </c>
      <c r="M88" s="122">
        <v>2451963.3199999998</v>
      </c>
      <c r="N88" s="122">
        <v>0</v>
      </c>
      <c r="O88" s="122">
        <v>0</v>
      </c>
      <c r="P88" s="122">
        <v>0</v>
      </c>
      <c r="Q88" s="122">
        <v>0</v>
      </c>
      <c r="R88" s="122">
        <v>0</v>
      </c>
      <c r="S88" s="122">
        <v>0</v>
      </c>
      <c r="T88" s="122">
        <v>0</v>
      </c>
      <c r="U88" s="122">
        <v>0</v>
      </c>
      <c r="V88" s="122">
        <v>0</v>
      </c>
      <c r="W88" s="122">
        <v>0</v>
      </c>
      <c r="X88" s="122">
        <v>0</v>
      </c>
      <c r="Y88" s="122">
        <v>0</v>
      </c>
      <c r="Z88" s="122">
        <v>0</v>
      </c>
      <c r="AA88" s="122">
        <v>0</v>
      </c>
      <c r="AB88" s="122">
        <v>36779.449999999997</v>
      </c>
      <c r="AC88" s="122">
        <v>150000</v>
      </c>
      <c r="AD88" s="122">
        <v>0</v>
      </c>
      <c r="AE88" s="124">
        <v>2021</v>
      </c>
      <c r="AF88" s="124">
        <v>2021</v>
      </c>
      <c r="AG88" s="125">
        <v>2021</v>
      </c>
    </row>
    <row r="89" spans="1:33" s="1" customFormat="1" ht="12.75">
      <c r="A89" s="118">
        <v>30</v>
      </c>
      <c r="B89" s="121" t="s">
        <v>241</v>
      </c>
      <c r="C89" s="122">
        <v>3267279.28</v>
      </c>
      <c r="D89" s="122">
        <v>0</v>
      </c>
      <c r="E89" s="122">
        <v>0</v>
      </c>
      <c r="F89" s="122">
        <v>0</v>
      </c>
      <c r="G89" s="122">
        <v>0</v>
      </c>
      <c r="H89" s="122">
        <v>0</v>
      </c>
      <c r="I89" s="122">
        <v>0</v>
      </c>
      <c r="J89" s="123">
        <v>0</v>
      </c>
      <c r="K89" s="122">
        <v>0</v>
      </c>
      <c r="L89" s="122">
        <v>600</v>
      </c>
      <c r="M89" s="122">
        <v>3100767.76</v>
      </c>
      <c r="N89" s="122">
        <v>0</v>
      </c>
      <c r="O89" s="122">
        <v>0</v>
      </c>
      <c r="P89" s="122">
        <v>0</v>
      </c>
      <c r="Q89" s="122">
        <v>0</v>
      </c>
      <c r="R89" s="122">
        <v>0</v>
      </c>
      <c r="S89" s="122">
        <v>0</v>
      </c>
      <c r="T89" s="122">
        <v>0</v>
      </c>
      <c r="U89" s="122">
        <v>0</v>
      </c>
      <c r="V89" s="122">
        <v>0</v>
      </c>
      <c r="W89" s="122">
        <v>0</v>
      </c>
      <c r="X89" s="122">
        <v>0</v>
      </c>
      <c r="Y89" s="122">
        <v>0</v>
      </c>
      <c r="Z89" s="122">
        <v>0</v>
      </c>
      <c r="AA89" s="122">
        <v>0</v>
      </c>
      <c r="AB89" s="122">
        <v>46511.519999999997</v>
      </c>
      <c r="AC89" s="122">
        <v>120000</v>
      </c>
      <c r="AD89" s="122">
        <v>0</v>
      </c>
      <c r="AE89" s="124">
        <v>2021</v>
      </c>
      <c r="AF89" s="124">
        <v>2021</v>
      </c>
      <c r="AG89" s="125">
        <v>2021</v>
      </c>
    </row>
    <row r="90" spans="1:33" s="1" customFormat="1" ht="12.75">
      <c r="A90" s="118">
        <v>31</v>
      </c>
      <c r="B90" s="121" t="s">
        <v>142</v>
      </c>
      <c r="C90" s="122">
        <v>4451631.53</v>
      </c>
      <c r="D90" s="122">
        <v>0</v>
      </c>
      <c r="E90" s="122">
        <v>0</v>
      </c>
      <c r="F90" s="122">
        <v>0</v>
      </c>
      <c r="G90" s="122">
        <v>0</v>
      </c>
      <c r="H90" s="122">
        <v>0</v>
      </c>
      <c r="I90" s="122">
        <v>0</v>
      </c>
      <c r="J90" s="123">
        <v>2</v>
      </c>
      <c r="K90" s="122">
        <v>4331631.53</v>
      </c>
      <c r="L90" s="122">
        <v>0</v>
      </c>
      <c r="M90" s="122">
        <v>0</v>
      </c>
      <c r="N90" s="122">
        <v>0</v>
      </c>
      <c r="O90" s="122">
        <v>0</v>
      </c>
      <c r="P90" s="122">
        <v>0</v>
      </c>
      <c r="Q90" s="122">
        <v>0</v>
      </c>
      <c r="R90" s="122">
        <v>0</v>
      </c>
      <c r="S90" s="122">
        <v>0</v>
      </c>
      <c r="T90" s="122">
        <v>0</v>
      </c>
      <c r="U90" s="122">
        <v>0</v>
      </c>
      <c r="V90" s="122">
        <v>0</v>
      </c>
      <c r="W90" s="122">
        <v>0</v>
      </c>
      <c r="X90" s="122">
        <v>0</v>
      </c>
      <c r="Y90" s="122">
        <v>0</v>
      </c>
      <c r="Z90" s="122">
        <v>0</v>
      </c>
      <c r="AA90" s="122">
        <v>0</v>
      </c>
      <c r="AB90" s="122">
        <v>0</v>
      </c>
      <c r="AC90" s="122">
        <v>120000</v>
      </c>
      <c r="AD90" s="122">
        <v>0</v>
      </c>
      <c r="AE90" s="124">
        <v>2021</v>
      </c>
      <c r="AF90" s="124">
        <v>2021</v>
      </c>
      <c r="AG90" s="125" t="s">
        <v>65</v>
      </c>
    </row>
    <row r="91" spans="1:33" s="1" customFormat="1" ht="12.75">
      <c r="A91" s="118">
        <v>32</v>
      </c>
      <c r="B91" s="121" t="s">
        <v>245</v>
      </c>
      <c r="C91" s="122">
        <v>3267843.12</v>
      </c>
      <c r="D91" s="122">
        <v>0</v>
      </c>
      <c r="E91" s="122">
        <v>0</v>
      </c>
      <c r="F91" s="122">
        <v>0</v>
      </c>
      <c r="G91" s="122">
        <v>0</v>
      </c>
      <c r="H91" s="122">
        <v>0</v>
      </c>
      <c r="I91" s="122">
        <v>0</v>
      </c>
      <c r="J91" s="123">
        <v>0</v>
      </c>
      <c r="K91" s="122">
        <v>0</v>
      </c>
      <c r="L91" s="122">
        <v>600</v>
      </c>
      <c r="M91" s="122">
        <v>3121027.7</v>
      </c>
      <c r="N91" s="122">
        <v>0</v>
      </c>
      <c r="O91" s="122">
        <v>0</v>
      </c>
      <c r="P91" s="122">
        <v>0</v>
      </c>
      <c r="Q91" s="122">
        <v>0</v>
      </c>
      <c r="R91" s="122">
        <v>0</v>
      </c>
      <c r="S91" s="122">
        <v>0</v>
      </c>
      <c r="T91" s="122">
        <v>0</v>
      </c>
      <c r="U91" s="122">
        <v>0</v>
      </c>
      <c r="V91" s="122">
        <v>0</v>
      </c>
      <c r="W91" s="122">
        <v>0</v>
      </c>
      <c r="X91" s="122">
        <v>0</v>
      </c>
      <c r="Y91" s="122">
        <v>0</v>
      </c>
      <c r="Z91" s="122">
        <v>0</v>
      </c>
      <c r="AA91" s="122">
        <v>0</v>
      </c>
      <c r="AB91" s="122">
        <v>46815.42</v>
      </c>
      <c r="AC91" s="122">
        <v>100000</v>
      </c>
      <c r="AD91" s="122">
        <v>0</v>
      </c>
      <c r="AE91" s="124">
        <v>2021</v>
      </c>
      <c r="AF91" s="124">
        <v>2021</v>
      </c>
      <c r="AG91" s="125">
        <v>2021</v>
      </c>
    </row>
    <row r="92" spans="1:33" s="1" customFormat="1" ht="12.75">
      <c r="A92" s="118">
        <v>33</v>
      </c>
      <c r="B92" s="121" t="s">
        <v>246</v>
      </c>
      <c r="C92" s="122">
        <v>2422320</v>
      </c>
      <c r="D92" s="122">
        <v>0</v>
      </c>
      <c r="E92" s="122">
        <v>0</v>
      </c>
      <c r="F92" s="122">
        <v>0</v>
      </c>
      <c r="G92" s="122">
        <v>0</v>
      </c>
      <c r="H92" s="122">
        <v>0</v>
      </c>
      <c r="I92" s="122">
        <v>0</v>
      </c>
      <c r="J92" s="123">
        <v>0</v>
      </c>
      <c r="K92" s="122">
        <v>0</v>
      </c>
      <c r="L92" s="122">
        <v>440</v>
      </c>
      <c r="M92" s="122">
        <v>2288000</v>
      </c>
      <c r="N92" s="122">
        <v>0</v>
      </c>
      <c r="O92" s="122">
        <v>0</v>
      </c>
      <c r="P92" s="122">
        <v>0</v>
      </c>
      <c r="Q92" s="122">
        <v>0</v>
      </c>
      <c r="R92" s="122">
        <v>0</v>
      </c>
      <c r="S92" s="122">
        <v>0</v>
      </c>
      <c r="T92" s="122">
        <v>0</v>
      </c>
      <c r="U92" s="122">
        <v>0</v>
      </c>
      <c r="V92" s="122">
        <v>0</v>
      </c>
      <c r="W92" s="122">
        <v>0</v>
      </c>
      <c r="X92" s="122">
        <v>0</v>
      </c>
      <c r="Y92" s="122">
        <v>0</v>
      </c>
      <c r="Z92" s="122">
        <v>0</v>
      </c>
      <c r="AA92" s="122">
        <v>0</v>
      </c>
      <c r="AB92" s="122">
        <v>34320</v>
      </c>
      <c r="AC92" s="122">
        <v>100000</v>
      </c>
      <c r="AD92" s="122">
        <v>0</v>
      </c>
      <c r="AE92" s="124">
        <v>2021</v>
      </c>
      <c r="AF92" s="124">
        <v>2021</v>
      </c>
      <c r="AG92" s="125">
        <v>2021</v>
      </c>
    </row>
    <row r="93" spans="1:33" s="1" customFormat="1" ht="12.75">
      <c r="A93" s="118">
        <v>34</v>
      </c>
      <c r="B93" s="121" t="s">
        <v>184</v>
      </c>
      <c r="C93" s="122">
        <v>2050106.0299999998</v>
      </c>
      <c r="D93" s="122">
        <v>0</v>
      </c>
      <c r="E93" s="122">
        <v>0</v>
      </c>
      <c r="F93" s="122">
        <v>0</v>
      </c>
      <c r="G93" s="122">
        <v>0</v>
      </c>
      <c r="H93" s="122">
        <v>0</v>
      </c>
      <c r="I93" s="122">
        <v>0</v>
      </c>
      <c r="J93" s="123">
        <v>0</v>
      </c>
      <c r="K93" s="122">
        <v>0</v>
      </c>
      <c r="L93" s="122">
        <v>0</v>
      </c>
      <c r="M93" s="122">
        <v>0</v>
      </c>
      <c r="N93" s="122">
        <v>0</v>
      </c>
      <c r="O93" s="122">
        <v>0</v>
      </c>
      <c r="P93" s="122">
        <v>1645.95</v>
      </c>
      <c r="Q93" s="122">
        <v>2019808.9</v>
      </c>
      <c r="R93" s="122">
        <v>0</v>
      </c>
      <c r="S93" s="122">
        <v>0</v>
      </c>
      <c r="T93" s="122">
        <v>0</v>
      </c>
      <c r="U93" s="122">
        <v>0</v>
      </c>
      <c r="V93" s="122">
        <v>0</v>
      </c>
      <c r="W93" s="122">
        <v>0</v>
      </c>
      <c r="X93" s="122">
        <v>0</v>
      </c>
      <c r="Y93" s="122">
        <v>0</v>
      </c>
      <c r="Z93" s="122">
        <v>0</v>
      </c>
      <c r="AA93" s="122">
        <v>0</v>
      </c>
      <c r="AB93" s="122">
        <v>30297.13</v>
      </c>
      <c r="AC93" s="122">
        <v>0</v>
      </c>
      <c r="AD93" s="122">
        <v>0</v>
      </c>
      <c r="AE93" s="124" t="s">
        <v>65</v>
      </c>
      <c r="AF93" s="124">
        <v>2021</v>
      </c>
      <c r="AG93" s="125">
        <v>2021</v>
      </c>
    </row>
    <row r="94" spans="1:33" s="1" customFormat="1" ht="12.75">
      <c r="A94" s="118">
        <v>35</v>
      </c>
      <c r="B94" s="121" t="s">
        <v>197</v>
      </c>
      <c r="C94" s="122">
        <v>13280548.279999999</v>
      </c>
      <c r="D94" s="122">
        <v>0</v>
      </c>
      <c r="E94" s="122">
        <v>0</v>
      </c>
      <c r="F94" s="122">
        <v>0</v>
      </c>
      <c r="G94" s="122">
        <v>0</v>
      </c>
      <c r="H94" s="122">
        <v>0</v>
      </c>
      <c r="I94" s="122">
        <v>0</v>
      </c>
      <c r="J94" s="123">
        <v>0</v>
      </c>
      <c r="K94" s="122">
        <v>0</v>
      </c>
      <c r="L94" s="122">
        <v>0</v>
      </c>
      <c r="M94" s="122">
        <v>0</v>
      </c>
      <c r="N94" s="122">
        <v>0</v>
      </c>
      <c r="O94" s="122">
        <v>0</v>
      </c>
      <c r="P94" s="122">
        <v>2524</v>
      </c>
      <c r="Q94" s="122">
        <v>13084284.02</v>
      </c>
      <c r="R94" s="122">
        <v>0</v>
      </c>
      <c r="S94" s="122">
        <v>0</v>
      </c>
      <c r="T94" s="122">
        <v>0</v>
      </c>
      <c r="U94" s="122">
        <v>0</v>
      </c>
      <c r="V94" s="122">
        <v>0</v>
      </c>
      <c r="W94" s="122">
        <v>0</v>
      </c>
      <c r="X94" s="122">
        <v>0</v>
      </c>
      <c r="Y94" s="122">
        <v>0</v>
      </c>
      <c r="Z94" s="122">
        <v>0</v>
      </c>
      <c r="AA94" s="122">
        <v>0</v>
      </c>
      <c r="AB94" s="122">
        <v>196264.26</v>
      </c>
      <c r="AC94" s="122">
        <v>0</v>
      </c>
      <c r="AD94" s="122">
        <v>0</v>
      </c>
      <c r="AE94" s="124" t="s">
        <v>65</v>
      </c>
      <c r="AF94" s="124">
        <v>2021</v>
      </c>
      <c r="AG94" s="125">
        <v>2021</v>
      </c>
    </row>
    <row r="95" spans="1:33" s="1" customFormat="1" ht="12.75">
      <c r="A95" s="118">
        <v>36</v>
      </c>
      <c r="B95" s="121" t="s">
        <v>236</v>
      </c>
      <c r="C95" s="122">
        <v>7003500</v>
      </c>
      <c r="D95" s="122">
        <v>0</v>
      </c>
      <c r="E95" s="122">
        <v>0</v>
      </c>
      <c r="F95" s="122">
        <v>0</v>
      </c>
      <c r="G95" s="122">
        <v>0</v>
      </c>
      <c r="H95" s="122">
        <v>0</v>
      </c>
      <c r="I95" s="122">
        <v>0</v>
      </c>
      <c r="J95" s="123">
        <v>0</v>
      </c>
      <c r="K95" s="122">
        <v>0</v>
      </c>
      <c r="L95" s="122">
        <v>0</v>
      </c>
      <c r="M95" s="122">
        <v>0</v>
      </c>
      <c r="N95" s="122">
        <v>0</v>
      </c>
      <c r="O95" s="122">
        <v>0</v>
      </c>
      <c r="P95" s="122">
        <v>0</v>
      </c>
      <c r="Q95" s="122">
        <v>0</v>
      </c>
      <c r="R95" s="122">
        <v>375</v>
      </c>
      <c r="S95" s="122">
        <v>6900000</v>
      </c>
      <c r="T95" s="122">
        <v>0</v>
      </c>
      <c r="U95" s="122">
        <v>0</v>
      </c>
      <c r="V95" s="122">
        <v>0</v>
      </c>
      <c r="W95" s="122">
        <v>0</v>
      </c>
      <c r="X95" s="122">
        <v>0</v>
      </c>
      <c r="Y95" s="122">
        <v>0</v>
      </c>
      <c r="Z95" s="122">
        <v>0</v>
      </c>
      <c r="AA95" s="122">
        <v>0</v>
      </c>
      <c r="AB95" s="122">
        <v>103500</v>
      </c>
      <c r="AC95" s="122">
        <v>0</v>
      </c>
      <c r="AD95" s="122">
        <v>0</v>
      </c>
      <c r="AE95" s="124" t="s">
        <v>65</v>
      </c>
      <c r="AF95" s="124">
        <v>2021</v>
      </c>
      <c r="AG95" s="125">
        <v>2021</v>
      </c>
    </row>
    <row r="96" spans="1:33" s="1" customFormat="1" ht="12.75">
      <c r="A96" s="118">
        <v>37</v>
      </c>
      <c r="B96" s="121" t="s">
        <v>254</v>
      </c>
      <c r="C96" s="122">
        <v>3380273.29</v>
      </c>
      <c r="D96" s="122">
        <v>0</v>
      </c>
      <c r="E96" s="122">
        <v>0</v>
      </c>
      <c r="F96" s="122">
        <v>0</v>
      </c>
      <c r="G96" s="122">
        <v>0</v>
      </c>
      <c r="H96" s="122">
        <v>3231796.34</v>
      </c>
      <c r="I96" s="122">
        <v>0</v>
      </c>
      <c r="J96" s="123">
        <v>0</v>
      </c>
      <c r="K96" s="122">
        <v>0</v>
      </c>
      <c r="L96" s="122">
        <v>0</v>
      </c>
      <c r="M96" s="122">
        <v>0</v>
      </c>
      <c r="N96" s="122">
        <v>0</v>
      </c>
      <c r="O96" s="122">
        <v>0</v>
      </c>
      <c r="P96" s="122">
        <v>0</v>
      </c>
      <c r="Q96" s="122">
        <v>0</v>
      </c>
      <c r="R96" s="122">
        <v>0</v>
      </c>
      <c r="S96" s="122">
        <v>0</v>
      </c>
      <c r="T96" s="122">
        <v>0</v>
      </c>
      <c r="U96" s="122">
        <v>0</v>
      </c>
      <c r="V96" s="122">
        <v>0</v>
      </c>
      <c r="W96" s="122">
        <v>0</v>
      </c>
      <c r="X96" s="122">
        <v>0</v>
      </c>
      <c r="Y96" s="122">
        <v>0</v>
      </c>
      <c r="Z96" s="122">
        <v>0</v>
      </c>
      <c r="AA96" s="122">
        <v>0</v>
      </c>
      <c r="AB96" s="122">
        <v>48476.95</v>
      </c>
      <c r="AC96" s="122">
        <v>100000</v>
      </c>
      <c r="AD96" s="122">
        <v>0</v>
      </c>
      <c r="AE96" s="124">
        <v>2021</v>
      </c>
      <c r="AF96" s="124">
        <v>2021</v>
      </c>
      <c r="AG96" s="125">
        <v>2021</v>
      </c>
    </row>
    <row r="97" spans="1:33" s="1" customFormat="1" ht="12.75">
      <c r="A97" s="118">
        <v>38</v>
      </c>
      <c r="B97" s="121" t="s">
        <v>121</v>
      </c>
      <c r="C97" s="122">
        <v>150000</v>
      </c>
      <c r="D97" s="122">
        <v>0</v>
      </c>
      <c r="E97" s="122">
        <v>0</v>
      </c>
      <c r="F97" s="122">
        <v>0</v>
      </c>
      <c r="G97" s="122">
        <v>0</v>
      </c>
      <c r="H97" s="122">
        <v>0</v>
      </c>
      <c r="I97" s="122">
        <v>0</v>
      </c>
      <c r="J97" s="123">
        <v>0</v>
      </c>
      <c r="K97" s="122">
        <v>0</v>
      </c>
      <c r="L97" s="122">
        <v>0</v>
      </c>
      <c r="M97" s="122">
        <v>0</v>
      </c>
      <c r="N97" s="122">
        <v>0</v>
      </c>
      <c r="O97" s="122">
        <v>0</v>
      </c>
      <c r="P97" s="122">
        <v>0</v>
      </c>
      <c r="Q97" s="122">
        <v>0</v>
      </c>
      <c r="R97" s="122">
        <v>0</v>
      </c>
      <c r="S97" s="122">
        <v>0</v>
      </c>
      <c r="T97" s="122">
        <v>0</v>
      </c>
      <c r="U97" s="122">
        <v>0</v>
      </c>
      <c r="V97" s="122">
        <v>0</v>
      </c>
      <c r="W97" s="122">
        <v>0</v>
      </c>
      <c r="X97" s="122">
        <v>0</v>
      </c>
      <c r="Y97" s="122">
        <v>0</v>
      </c>
      <c r="Z97" s="122">
        <v>0</v>
      </c>
      <c r="AA97" s="122">
        <v>0</v>
      </c>
      <c r="AB97" s="122">
        <v>0</v>
      </c>
      <c r="AC97" s="122">
        <v>150000</v>
      </c>
      <c r="AD97" s="122">
        <v>0</v>
      </c>
      <c r="AE97" s="124">
        <v>2021</v>
      </c>
      <c r="AF97" s="124" t="s">
        <v>65</v>
      </c>
      <c r="AG97" s="125" t="s">
        <v>65</v>
      </c>
    </row>
    <row r="98" spans="1:33" s="1" customFormat="1" ht="12.75">
      <c r="A98" s="118">
        <v>39</v>
      </c>
      <c r="B98" s="121" t="s">
        <v>122</v>
      </c>
      <c r="C98" s="122">
        <v>150000</v>
      </c>
      <c r="D98" s="122">
        <v>0</v>
      </c>
      <c r="E98" s="122">
        <v>0</v>
      </c>
      <c r="F98" s="122">
        <v>0</v>
      </c>
      <c r="G98" s="122">
        <v>0</v>
      </c>
      <c r="H98" s="122">
        <v>0</v>
      </c>
      <c r="I98" s="122">
        <v>0</v>
      </c>
      <c r="J98" s="123">
        <v>0</v>
      </c>
      <c r="K98" s="122">
        <v>0</v>
      </c>
      <c r="L98" s="122">
        <v>0</v>
      </c>
      <c r="M98" s="122">
        <v>0</v>
      </c>
      <c r="N98" s="122">
        <v>0</v>
      </c>
      <c r="O98" s="122">
        <v>0</v>
      </c>
      <c r="P98" s="122">
        <v>0</v>
      </c>
      <c r="Q98" s="122">
        <v>0</v>
      </c>
      <c r="R98" s="122">
        <v>0</v>
      </c>
      <c r="S98" s="122">
        <v>0</v>
      </c>
      <c r="T98" s="122">
        <v>0</v>
      </c>
      <c r="U98" s="122">
        <v>0</v>
      </c>
      <c r="V98" s="122">
        <v>0</v>
      </c>
      <c r="W98" s="122">
        <v>0</v>
      </c>
      <c r="X98" s="122">
        <v>0</v>
      </c>
      <c r="Y98" s="122">
        <v>0</v>
      </c>
      <c r="Z98" s="122">
        <v>0</v>
      </c>
      <c r="AA98" s="122">
        <v>0</v>
      </c>
      <c r="AB98" s="122">
        <v>0</v>
      </c>
      <c r="AC98" s="122">
        <v>150000</v>
      </c>
      <c r="AD98" s="122">
        <v>0</v>
      </c>
      <c r="AE98" s="124">
        <v>2021</v>
      </c>
      <c r="AF98" s="124" t="s">
        <v>65</v>
      </c>
      <c r="AG98" s="125" t="s">
        <v>65</v>
      </c>
    </row>
    <row r="99" spans="1:33" s="1" customFormat="1" ht="12.75">
      <c r="A99" s="118">
        <v>40</v>
      </c>
      <c r="B99" s="121" t="s">
        <v>123</v>
      </c>
      <c r="C99" s="122">
        <v>180000</v>
      </c>
      <c r="D99" s="122">
        <v>0</v>
      </c>
      <c r="E99" s="122">
        <v>0</v>
      </c>
      <c r="F99" s="122">
        <v>0</v>
      </c>
      <c r="G99" s="122">
        <v>0</v>
      </c>
      <c r="H99" s="122">
        <v>0</v>
      </c>
      <c r="I99" s="122">
        <v>0</v>
      </c>
      <c r="J99" s="123">
        <v>0</v>
      </c>
      <c r="K99" s="122">
        <v>0</v>
      </c>
      <c r="L99" s="122">
        <v>0</v>
      </c>
      <c r="M99" s="122">
        <v>0</v>
      </c>
      <c r="N99" s="122">
        <v>0</v>
      </c>
      <c r="O99" s="122">
        <v>0</v>
      </c>
      <c r="P99" s="122">
        <v>0</v>
      </c>
      <c r="Q99" s="122">
        <v>0</v>
      </c>
      <c r="R99" s="122">
        <v>0</v>
      </c>
      <c r="S99" s="122">
        <v>0</v>
      </c>
      <c r="T99" s="122">
        <v>0</v>
      </c>
      <c r="U99" s="122">
        <v>0</v>
      </c>
      <c r="V99" s="122">
        <v>0</v>
      </c>
      <c r="W99" s="122">
        <v>0</v>
      </c>
      <c r="X99" s="122">
        <v>0</v>
      </c>
      <c r="Y99" s="122">
        <v>0</v>
      </c>
      <c r="Z99" s="122">
        <v>0</v>
      </c>
      <c r="AA99" s="122">
        <v>0</v>
      </c>
      <c r="AB99" s="122">
        <v>0</v>
      </c>
      <c r="AC99" s="122">
        <v>180000</v>
      </c>
      <c r="AD99" s="122">
        <v>0</v>
      </c>
      <c r="AE99" s="124">
        <v>2021</v>
      </c>
      <c r="AF99" s="124" t="s">
        <v>65</v>
      </c>
      <c r="AG99" s="125" t="s">
        <v>65</v>
      </c>
    </row>
    <row r="100" spans="1:33" s="1" customFormat="1" ht="12.75">
      <c r="A100" s="118">
        <v>41</v>
      </c>
      <c r="B100" s="121" t="s">
        <v>124</v>
      </c>
      <c r="C100" s="122">
        <v>200000</v>
      </c>
      <c r="D100" s="122">
        <v>0</v>
      </c>
      <c r="E100" s="122">
        <v>0</v>
      </c>
      <c r="F100" s="122">
        <v>0</v>
      </c>
      <c r="G100" s="122">
        <v>0</v>
      </c>
      <c r="H100" s="122">
        <v>0</v>
      </c>
      <c r="I100" s="122">
        <v>0</v>
      </c>
      <c r="J100" s="123">
        <v>0</v>
      </c>
      <c r="K100" s="122">
        <v>0</v>
      </c>
      <c r="L100" s="122">
        <v>0</v>
      </c>
      <c r="M100" s="122">
        <v>0</v>
      </c>
      <c r="N100" s="122">
        <v>0</v>
      </c>
      <c r="O100" s="122">
        <v>0</v>
      </c>
      <c r="P100" s="122">
        <v>0</v>
      </c>
      <c r="Q100" s="122">
        <v>0</v>
      </c>
      <c r="R100" s="122">
        <v>0</v>
      </c>
      <c r="S100" s="122">
        <v>0</v>
      </c>
      <c r="T100" s="122">
        <v>0</v>
      </c>
      <c r="U100" s="122">
        <v>0</v>
      </c>
      <c r="V100" s="122">
        <v>0</v>
      </c>
      <c r="W100" s="122">
        <v>0</v>
      </c>
      <c r="X100" s="122">
        <v>0</v>
      </c>
      <c r="Y100" s="122">
        <v>0</v>
      </c>
      <c r="Z100" s="122">
        <v>0</v>
      </c>
      <c r="AA100" s="122">
        <v>0</v>
      </c>
      <c r="AB100" s="122">
        <v>0</v>
      </c>
      <c r="AC100" s="122">
        <v>200000</v>
      </c>
      <c r="AD100" s="122">
        <v>0</v>
      </c>
      <c r="AE100" s="124">
        <v>2021</v>
      </c>
      <c r="AF100" s="124" t="s">
        <v>65</v>
      </c>
      <c r="AG100" s="125" t="s">
        <v>65</v>
      </c>
    </row>
    <row r="101" spans="1:33" s="1" customFormat="1" ht="12.75">
      <c r="A101" s="118">
        <v>42</v>
      </c>
      <c r="B101" s="121" t="s">
        <v>125</v>
      </c>
      <c r="C101" s="122">
        <v>150000</v>
      </c>
      <c r="D101" s="122">
        <v>0</v>
      </c>
      <c r="E101" s="122">
        <v>0</v>
      </c>
      <c r="F101" s="122">
        <v>0</v>
      </c>
      <c r="G101" s="122">
        <v>0</v>
      </c>
      <c r="H101" s="122">
        <v>0</v>
      </c>
      <c r="I101" s="122">
        <v>0</v>
      </c>
      <c r="J101" s="123">
        <v>0</v>
      </c>
      <c r="K101" s="122">
        <v>0</v>
      </c>
      <c r="L101" s="122">
        <v>0</v>
      </c>
      <c r="M101" s="122">
        <v>0</v>
      </c>
      <c r="N101" s="122">
        <v>0</v>
      </c>
      <c r="O101" s="122">
        <v>0</v>
      </c>
      <c r="P101" s="122">
        <v>0</v>
      </c>
      <c r="Q101" s="122">
        <v>0</v>
      </c>
      <c r="R101" s="122">
        <v>0</v>
      </c>
      <c r="S101" s="122">
        <v>0</v>
      </c>
      <c r="T101" s="122">
        <v>0</v>
      </c>
      <c r="U101" s="122">
        <v>0</v>
      </c>
      <c r="V101" s="122">
        <v>0</v>
      </c>
      <c r="W101" s="122">
        <v>0</v>
      </c>
      <c r="X101" s="122">
        <v>0</v>
      </c>
      <c r="Y101" s="122">
        <v>0</v>
      </c>
      <c r="Z101" s="122">
        <v>0</v>
      </c>
      <c r="AA101" s="122">
        <v>0</v>
      </c>
      <c r="AB101" s="122">
        <v>0</v>
      </c>
      <c r="AC101" s="122">
        <v>150000</v>
      </c>
      <c r="AD101" s="122">
        <v>0</v>
      </c>
      <c r="AE101" s="124">
        <v>2021</v>
      </c>
      <c r="AF101" s="124" t="s">
        <v>65</v>
      </c>
      <c r="AG101" s="125" t="s">
        <v>65</v>
      </c>
    </row>
    <row r="102" spans="1:33" s="1" customFormat="1" ht="12.75">
      <c r="A102" s="118">
        <v>43</v>
      </c>
      <c r="B102" s="121" t="s">
        <v>126</v>
      </c>
      <c r="C102" s="122">
        <v>180000</v>
      </c>
      <c r="D102" s="122">
        <v>0</v>
      </c>
      <c r="E102" s="122">
        <v>0</v>
      </c>
      <c r="F102" s="122">
        <v>0</v>
      </c>
      <c r="G102" s="122">
        <v>0</v>
      </c>
      <c r="H102" s="122">
        <v>0</v>
      </c>
      <c r="I102" s="122">
        <v>0</v>
      </c>
      <c r="J102" s="123">
        <v>0</v>
      </c>
      <c r="K102" s="122">
        <v>0</v>
      </c>
      <c r="L102" s="122">
        <v>0</v>
      </c>
      <c r="M102" s="122">
        <v>0</v>
      </c>
      <c r="N102" s="122">
        <v>0</v>
      </c>
      <c r="O102" s="122">
        <v>0</v>
      </c>
      <c r="P102" s="122">
        <v>0</v>
      </c>
      <c r="Q102" s="122">
        <v>0</v>
      </c>
      <c r="R102" s="122">
        <v>0</v>
      </c>
      <c r="S102" s="122">
        <v>0</v>
      </c>
      <c r="T102" s="122">
        <v>0</v>
      </c>
      <c r="U102" s="122">
        <v>0</v>
      </c>
      <c r="V102" s="122">
        <v>0</v>
      </c>
      <c r="W102" s="122">
        <v>0</v>
      </c>
      <c r="X102" s="122">
        <v>0</v>
      </c>
      <c r="Y102" s="122">
        <v>0</v>
      </c>
      <c r="Z102" s="122">
        <v>0</v>
      </c>
      <c r="AA102" s="122">
        <v>0</v>
      </c>
      <c r="AB102" s="122">
        <v>0</v>
      </c>
      <c r="AC102" s="122">
        <v>180000</v>
      </c>
      <c r="AD102" s="122">
        <v>0</v>
      </c>
      <c r="AE102" s="124">
        <v>2021</v>
      </c>
      <c r="AF102" s="124" t="s">
        <v>65</v>
      </c>
      <c r="AG102" s="125" t="s">
        <v>65</v>
      </c>
    </row>
    <row r="103" spans="1:33" s="1" customFormat="1" ht="12.75">
      <c r="A103" s="118">
        <v>44</v>
      </c>
      <c r="B103" s="121" t="s">
        <v>127</v>
      </c>
      <c r="C103" s="122">
        <v>150000</v>
      </c>
      <c r="D103" s="122">
        <v>0</v>
      </c>
      <c r="E103" s="122">
        <v>0</v>
      </c>
      <c r="F103" s="122">
        <v>0</v>
      </c>
      <c r="G103" s="122">
        <v>0</v>
      </c>
      <c r="H103" s="122">
        <v>0</v>
      </c>
      <c r="I103" s="122">
        <v>0</v>
      </c>
      <c r="J103" s="123">
        <v>0</v>
      </c>
      <c r="K103" s="122">
        <v>0</v>
      </c>
      <c r="L103" s="122">
        <v>0</v>
      </c>
      <c r="M103" s="122">
        <v>0</v>
      </c>
      <c r="N103" s="122">
        <v>0</v>
      </c>
      <c r="O103" s="122">
        <v>0</v>
      </c>
      <c r="P103" s="122">
        <v>0</v>
      </c>
      <c r="Q103" s="122">
        <v>0</v>
      </c>
      <c r="R103" s="122">
        <v>0</v>
      </c>
      <c r="S103" s="122">
        <v>0</v>
      </c>
      <c r="T103" s="122">
        <v>0</v>
      </c>
      <c r="U103" s="122">
        <v>0</v>
      </c>
      <c r="V103" s="122">
        <v>0</v>
      </c>
      <c r="W103" s="122">
        <v>0</v>
      </c>
      <c r="X103" s="122">
        <v>0</v>
      </c>
      <c r="Y103" s="122">
        <v>0</v>
      </c>
      <c r="Z103" s="122">
        <v>0</v>
      </c>
      <c r="AA103" s="122">
        <v>0</v>
      </c>
      <c r="AB103" s="122">
        <v>0</v>
      </c>
      <c r="AC103" s="122">
        <v>150000</v>
      </c>
      <c r="AD103" s="122">
        <v>0</v>
      </c>
      <c r="AE103" s="124">
        <v>2021</v>
      </c>
      <c r="AF103" s="124" t="s">
        <v>65</v>
      </c>
      <c r="AG103" s="125" t="s">
        <v>65</v>
      </c>
    </row>
    <row r="104" spans="1:33" s="1" customFormat="1" ht="12.75">
      <c r="A104" s="118">
        <v>45</v>
      </c>
      <c r="B104" s="121" t="s">
        <v>255</v>
      </c>
      <c r="C104" s="122">
        <v>120000</v>
      </c>
      <c r="D104" s="122">
        <v>0</v>
      </c>
      <c r="E104" s="122">
        <v>0</v>
      </c>
      <c r="F104" s="122">
        <v>0</v>
      </c>
      <c r="G104" s="122">
        <v>0</v>
      </c>
      <c r="H104" s="122">
        <v>0</v>
      </c>
      <c r="I104" s="122">
        <v>0</v>
      </c>
      <c r="J104" s="123">
        <v>0</v>
      </c>
      <c r="K104" s="122">
        <v>0</v>
      </c>
      <c r="L104" s="122">
        <v>0</v>
      </c>
      <c r="M104" s="122">
        <v>0</v>
      </c>
      <c r="N104" s="122">
        <v>0</v>
      </c>
      <c r="O104" s="122">
        <v>0</v>
      </c>
      <c r="P104" s="122">
        <v>0</v>
      </c>
      <c r="Q104" s="122">
        <v>0</v>
      </c>
      <c r="R104" s="122">
        <v>0</v>
      </c>
      <c r="S104" s="122">
        <v>0</v>
      </c>
      <c r="T104" s="122">
        <v>0</v>
      </c>
      <c r="U104" s="122">
        <v>0</v>
      </c>
      <c r="V104" s="122">
        <v>0</v>
      </c>
      <c r="W104" s="122">
        <v>0</v>
      </c>
      <c r="X104" s="122">
        <v>0</v>
      </c>
      <c r="Y104" s="122">
        <v>0</v>
      </c>
      <c r="Z104" s="122">
        <v>0</v>
      </c>
      <c r="AA104" s="122">
        <v>0</v>
      </c>
      <c r="AB104" s="122">
        <v>0</v>
      </c>
      <c r="AC104" s="122">
        <v>120000</v>
      </c>
      <c r="AD104" s="122">
        <v>0</v>
      </c>
      <c r="AE104" s="124">
        <v>2021</v>
      </c>
      <c r="AF104" s="124" t="s">
        <v>65</v>
      </c>
      <c r="AG104" s="125" t="s">
        <v>65</v>
      </c>
    </row>
    <row r="105" spans="1:33" s="1" customFormat="1" ht="12.75">
      <c r="A105" s="118">
        <v>46</v>
      </c>
      <c r="B105" s="121" t="s">
        <v>128</v>
      </c>
      <c r="C105" s="122">
        <v>150000</v>
      </c>
      <c r="D105" s="122">
        <v>0</v>
      </c>
      <c r="E105" s="122">
        <v>0</v>
      </c>
      <c r="F105" s="122">
        <v>0</v>
      </c>
      <c r="G105" s="122">
        <v>0</v>
      </c>
      <c r="H105" s="122">
        <v>0</v>
      </c>
      <c r="I105" s="122">
        <v>0</v>
      </c>
      <c r="J105" s="123">
        <v>0</v>
      </c>
      <c r="K105" s="122">
        <v>0</v>
      </c>
      <c r="L105" s="122">
        <v>0</v>
      </c>
      <c r="M105" s="122">
        <v>0</v>
      </c>
      <c r="N105" s="122">
        <v>0</v>
      </c>
      <c r="O105" s="122">
        <v>0</v>
      </c>
      <c r="P105" s="122">
        <v>0</v>
      </c>
      <c r="Q105" s="122">
        <v>0</v>
      </c>
      <c r="R105" s="122">
        <v>0</v>
      </c>
      <c r="S105" s="122">
        <v>0</v>
      </c>
      <c r="T105" s="122">
        <v>0</v>
      </c>
      <c r="U105" s="122">
        <v>0</v>
      </c>
      <c r="V105" s="122">
        <v>0</v>
      </c>
      <c r="W105" s="122">
        <v>0</v>
      </c>
      <c r="X105" s="122">
        <v>0</v>
      </c>
      <c r="Y105" s="122">
        <v>0</v>
      </c>
      <c r="Z105" s="122">
        <v>0</v>
      </c>
      <c r="AA105" s="122">
        <v>0</v>
      </c>
      <c r="AB105" s="122">
        <v>0</v>
      </c>
      <c r="AC105" s="122">
        <v>150000</v>
      </c>
      <c r="AD105" s="122">
        <v>0</v>
      </c>
      <c r="AE105" s="124">
        <v>2021</v>
      </c>
      <c r="AF105" s="124" t="s">
        <v>65</v>
      </c>
      <c r="AG105" s="125" t="s">
        <v>65</v>
      </c>
    </row>
    <row r="106" spans="1:33" s="1" customFormat="1" ht="12.75">
      <c r="A106" s="118">
        <v>47</v>
      </c>
      <c r="B106" s="121" t="s">
        <v>129</v>
      </c>
      <c r="C106" s="122">
        <v>70000</v>
      </c>
      <c r="D106" s="122">
        <v>0</v>
      </c>
      <c r="E106" s="122">
        <v>0</v>
      </c>
      <c r="F106" s="122">
        <v>0</v>
      </c>
      <c r="G106" s="122">
        <v>0</v>
      </c>
      <c r="H106" s="122">
        <v>0</v>
      </c>
      <c r="I106" s="122">
        <v>0</v>
      </c>
      <c r="J106" s="123">
        <v>0</v>
      </c>
      <c r="K106" s="122">
        <v>0</v>
      </c>
      <c r="L106" s="122">
        <v>0</v>
      </c>
      <c r="M106" s="122">
        <v>0</v>
      </c>
      <c r="N106" s="122">
        <v>0</v>
      </c>
      <c r="O106" s="122">
        <v>0</v>
      </c>
      <c r="P106" s="122">
        <v>0</v>
      </c>
      <c r="Q106" s="122">
        <v>0</v>
      </c>
      <c r="R106" s="122">
        <v>0</v>
      </c>
      <c r="S106" s="122">
        <v>0</v>
      </c>
      <c r="T106" s="122">
        <v>0</v>
      </c>
      <c r="U106" s="122">
        <v>0</v>
      </c>
      <c r="V106" s="122">
        <v>0</v>
      </c>
      <c r="W106" s="122">
        <v>0</v>
      </c>
      <c r="X106" s="122">
        <v>0</v>
      </c>
      <c r="Y106" s="122">
        <v>0</v>
      </c>
      <c r="Z106" s="122">
        <v>0</v>
      </c>
      <c r="AA106" s="122">
        <v>0</v>
      </c>
      <c r="AB106" s="122">
        <v>0</v>
      </c>
      <c r="AC106" s="122">
        <v>70000</v>
      </c>
      <c r="AD106" s="122">
        <v>0</v>
      </c>
      <c r="AE106" s="124">
        <v>2021</v>
      </c>
      <c r="AF106" s="124" t="s">
        <v>65</v>
      </c>
      <c r="AG106" s="125" t="s">
        <v>65</v>
      </c>
    </row>
    <row r="107" spans="1:33" s="1" customFormat="1" ht="12.75">
      <c r="A107" s="118">
        <v>48</v>
      </c>
      <c r="B107" s="121" t="s">
        <v>130</v>
      </c>
      <c r="C107" s="122">
        <v>70000</v>
      </c>
      <c r="D107" s="122">
        <v>0</v>
      </c>
      <c r="E107" s="122">
        <v>0</v>
      </c>
      <c r="F107" s="122">
        <v>0</v>
      </c>
      <c r="G107" s="122">
        <v>0</v>
      </c>
      <c r="H107" s="122">
        <v>0</v>
      </c>
      <c r="I107" s="122">
        <v>0</v>
      </c>
      <c r="J107" s="123">
        <v>0</v>
      </c>
      <c r="K107" s="122">
        <v>0</v>
      </c>
      <c r="L107" s="122">
        <v>0</v>
      </c>
      <c r="M107" s="122">
        <v>0</v>
      </c>
      <c r="N107" s="122">
        <v>0</v>
      </c>
      <c r="O107" s="122">
        <v>0</v>
      </c>
      <c r="P107" s="122">
        <v>0</v>
      </c>
      <c r="Q107" s="122">
        <v>0</v>
      </c>
      <c r="R107" s="122">
        <v>0</v>
      </c>
      <c r="S107" s="122">
        <v>0</v>
      </c>
      <c r="T107" s="122">
        <v>0</v>
      </c>
      <c r="U107" s="122">
        <v>0</v>
      </c>
      <c r="V107" s="122">
        <v>0</v>
      </c>
      <c r="W107" s="122">
        <v>0</v>
      </c>
      <c r="X107" s="122">
        <v>0</v>
      </c>
      <c r="Y107" s="122">
        <v>0</v>
      </c>
      <c r="Z107" s="122">
        <v>0</v>
      </c>
      <c r="AA107" s="122">
        <v>0</v>
      </c>
      <c r="AB107" s="122">
        <v>0</v>
      </c>
      <c r="AC107" s="122">
        <v>70000</v>
      </c>
      <c r="AD107" s="122">
        <v>0</v>
      </c>
      <c r="AE107" s="124">
        <v>2021</v>
      </c>
      <c r="AF107" s="124" t="s">
        <v>65</v>
      </c>
      <c r="AG107" s="125" t="s">
        <v>65</v>
      </c>
    </row>
    <row r="108" spans="1:33" s="1" customFormat="1" ht="12.75">
      <c r="A108" s="118">
        <v>49</v>
      </c>
      <c r="B108" s="121" t="s">
        <v>131</v>
      </c>
      <c r="C108" s="122">
        <v>70000</v>
      </c>
      <c r="D108" s="122">
        <v>0</v>
      </c>
      <c r="E108" s="122">
        <v>0</v>
      </c>
      <c r="F108" s="122">
        <v>0</v>
      </c>
      <c r="G108" s="122">
        <v>0</v>
      </c>
      <c r="H108" s="122">
        <v>0</v>
      </c>
      <c r="I108" s="122">
        <v>0</v>
      </c>
      <c r="J108" s="123">
        <v>0</v>
      </c>
      <c r="K108" s="122">
        <v>0</v>
      </c>
      <c r="L108" s="122">
        <v>0</v>
      </c>
      <c r="M108" s="122">
        <v>0</v>
      </c>
      <c r="N108" s="122">
        <v>0</v>
      </c>
      <c r="O108" s="122">
        <v>0</v>
      </c>
      <c r="P108" s="122">
        <v>0</v>
      </c>
      <c r="Q108" s="122">
        <v>0</v>
      </c>
      <c r="R108" s="122">
        <v>0</v>
      </c>
      <c r="S108" s="122">
        <v>0</v>
      </c>
      <c r="T108" s="122">
        <v>0</v>
      </c>
      <c r="U108" s="122">
        <v>0</v>
      </c>
      <c r="V108" s="122">
        <v>0</v>
      </c>
      <c r="W108" s="122">
        <v>0</v>
      </c>
      <c r="X108" s="122">
        <v>0</v>
      </c>
      <c r="Y108" s="122">
        <v>0</v>
      </c>
      <c r="Z108" s="122">
        <v>0</v>
      </c>
      <c r="AA108" s="122">
        <v>0</v>
      </c>
      <c r="AB108" s="122">
        <v>0</v>
      </c>
      <c r="AC108" s="122">
        <v>70000</v>
      </c>
      <c r="AD108" s="122">
        <v>0</v>
      </c>
      <c r="AE108" s="124">
        <v>2021</v>
      </c>
      <c r="AF108" s="124" t="s">
        <v>65</v>
      </c>
      <c r="AG108" s="125" t="s">
        <v>65</v>
      </c>
    </row>
    <row r="109" spans="1:33" s="1" customFormat="1" ht="12.75">
      <c r="A109" s="118">
        <v>50</v>
      </c>
      <c r="B109" s="121" t="s">
        <v>132</v>
      </c>
      <c r="C109" s="122">
        <v>180000</v>
      </c>
      <c r="D109" s="122">
        <v>0</v>
      </c>
      <c r="E109" s="122">
        <v>0</v>
      </c>
      <c r="F109" s="122">
        <v>0</v>
      </c>
      <c r="G109" s="122">
        <v>0</v>
      </c>
      <c r="H109" s="122">
        <v>0</v>
      </c>
      <c r="I109" s="122">
        <v>0</v>
      </c>
      <c r="J109" s="123">
        <v>0</v>
      </c>
      <c r="K109" s="122">
        <v>0</v>
      </c>
      <c r="L109" s="122">
        <v>0</v>
      </c>
      <c r="M109" s="122">
        <v>0</v>
      </c>
      <c r="N109" s="122">
        <v>0</v>
      </c>
      <c r="O109" s="122">
        <v>0</v>
      </c>
      <c r="P109" s="122">
        <v>0</v>
      </c>
      <c r="Q109" s="122">
        <v>0</v>
      </c>
      <c r="R109" s="122">
        <v>0</v>
      </c>
      <c r="S109" s="122">
        <v>0</v>
      </c>
      <c r="T109" s="122">
        <v>0</v>
      </c>
      <c r="U109" s="122">
        <v>0</v>
      </c>
      <c r="V109" s="122">
        <v>0</v>
      </c>
      <c r="W109" s="122">
        <v>0</v>
      </c>
      <c r="X109" s="122">
        <v>0</v>
      </c>
      <c r="Y109" s="122">
        <v>0</v>
      </c>
      <c r="Z109" s="122">
        <v>0</v>
      </c>
      <c r="AA109" s="122">
        <v>0</v>
      </c>
      <c r="AB109" s="122">
        <v>0</v>
      </c>
      <c r="AC109" s="122">
        <v>180000</v>
      </c>
      <c r="AD109" s="122">
        <v>0</v>
      </c>
      <c r="AE109" s="124">
        <v>2021</v>
      </c>
      <c r="AF109" s="124" t="s">
        <v>65</v>
      </c>
      <c r="AG109" s="125" t="s">
        <v>65</v>
      </c>
    </row>
    <row r="110" spans="1:33" s="1" customFormat="1" ht="12.75">
      <c r="A110" s="118">
        <v>51</v>
      </c>
      <c r="B110" s="121" t="s">
        <v>133</v>
      </c>
      <c r="C110" s="122">
        <v>100000</v>
      </c>
      <c r="D110" s="122">
        <v>0</v>
      </c>
      <c r="E110" s="122">
        <v>0</v>
      </c>
      <c r="F110" s="122">
        <v>0</v>
      </c>
      <c r="G110" s="122">
        <v>0</v>
      </c>
      <c r="H110" s="122">
        <v>0</v>
      </c>
      <c r="I110" s="122">
        <v>0</v>
      </c>
      <c r="J110" s="123">
        <v>0</v>
      </c>
      <c r="K110" s="122">
        <v>0</v>
      </c>
      <c r="L110" s="122">
        <v>0</v>
      </c>
      <c r="M110" s="122">
        <v>0</v>
      </c>
      <c r="N110" s="122">
        <v>0</v>
      </c>
      <c r="O110" s="122">
        <v>0</v>
      </c>
      <c r="P110" s="122">
        <v>0</v>
      </c>
      <c r="Q110" s="122">
        <v>0</v>
      </c>
      <c r="R110" s="122">
        <v>0</v>
      </c>
      <c r="S110" s="122">
        <v>0</v>
      </c>
      <c r="T110" s="122">
        <v>0</v>
      </c>
      <c r="U110" s="122">
        <v>0</v>
      </c>
      <c r="V110" s="122">
        <v>0</v>
      </c>
      <c r="W110" s="122">
        <v>0</v>
      </c>
      <c r="X110" s="122">
        <v>0</v>
      </c>
      <c r="Y110" s="122">
        <v>0</v>
      </c>
      <c r="Z110" s="122">
        <v>0</v>
      </c>
      <c r="AA110" s="122">
        <v>0</v>
      </c>
      <c r="AB110" s="122">
        <v>0</v>
      </c>
      <c r="AC110" s="122">
        <v>100000</v>
      </c>
      <c r="AD110" s="122">
        <v>0</v>
      </c>
      <c r="AE110" s="124">
        <v>2021</v>
      </c>
      <c r="AF110" s="124" t="s">
        <v>65</v>
      </c>
      <c r="AG110" s="125" t="s">
        <v>65</v>
      </c>
    </row>
    <row r="111" spans="1:33" s="1" customFormat="1" ht="12.75">
      <c r="A111" s="118">
        <v>52</v>
      </c>
      <c r="B111" s="121" t="s">
        <v>134</v>
      </c>
      <c r="C111" s="122">
        <v>150000</v>
      </c>
      <c r="D111" s="122">
        <v>0</v>
      </c>
      <c r="E111" s="122">
        <v>0</v>
      </c>
      <c r="F111" s="122">
        <v>0</v>
      </c>
      <c r="G111" s="122">
        <v>0</v>
      </c>
      <c r="H111" s="122">
        <v>0</v>
      </c>
      <c r="I111" s="122">
        <v>0</v>
      </c>
      <c r="J111" s="123">
        <v>0</v>
      </c>
      <c r="K111" s="122">
        <v>0</v>
      </c>
      <c r="L111" s="122">
        <v>0</v>
      </c>
      <c r="M111" s="122">
        <v>0</v>
      </c>
      <c r="N111" s="122">
        <v>0</v>
      </c>
      <c r="O111" s="122">
        <v>0</v>
      </c>
      <c r="P111" s="122">
        <v>0</v>
      </c>
      <c r="Q111" s="122">
        <v>0</v>
      </c>
      <c r="R111" s="122">
        <v>0</v>
      </c>
      <c r="S111" s="122">
        <v>0</v>
      </c>
      <c r="T111" s="122">
        <v>0</v>
      </c>
      <c r="U111" s="122">
        <v>0</v>
      </c>
      <c r="V111" s="122">
        <v>0</v>
      </c>
      <c r="W111" s="122">
        <v>0</v>
      </c>
      <c r="X111" s="122">
        <v>0</v>
      </c>
      <c r="Y111" s="122">
        <v>0</v>
      </c>
      <c r="Z111" s="122">
        <v>0</v>
      </c>
      <c r="AA111" s="122">
        <v>0</v>
      </c>
      <c r="AB111" s="122">
        <v>0</v>
      </c>
      <c r="AC111" s="122">
        <v>150000</v>
      </c>
      <c r="AD111" s="122">
        <v>0</v>
      </c>
      <c r="AE111" s="124">
        <v>2021</v>
      </c>
      <c r="AF111" s="124" t="s">
        <v>65</v>
      </c>
      <c r="AG111" s="125" t="s">
        <v>65</v>
      </c>
    </row>
    <row r="112" spans="1:33" s="1" customFormat="1" ht="12.75">
      <c r="A112" s="118">
        <v>53</v>
      </c>
      <c r="B112" s="121" t="s">
        <v>135</v>
      </c>
      <c r="C112" s="122">
        <v>150000</v>
      </c>
      <c r="D112" s="122">
        <v>0</v>
      </c>
      <c r="E112" s="122">
        <v>0</v>
      </c>
      <c r="F112" s="122">
        <v>0</v>
      </c>
      <c r="G112" s="122">
        <v>0</v>
      </c>
      <c r="H112" s="122">
        <v>0</v>
      </c>
      <c r="I112" s="122">
        <v>0</v>
      </c>
      <c r="J112" s="123">
        <v>0</v>
      </c>
      <c r="K112" s="122">
        <v>0</v>
      </c>
      <c r="L112" s="122">
        <v>0</v>
      </c>
      <c r="M112" s="122">
        <v>0</v>
      </c>
      <c r="N112" s="122">
        <v>0</v>
      </c>
      <c r="O112" s="122">
        <v>0</v>
      </c>
      <c r="P112" s="122">
        <v>0</v>
      </c>
      <c r="Q112" s="122">
        <v>0</v>
      </c>
      <c r="R112" s="122">
        <v>0</v>
      </c>
      <c r="S112" s="122">
        <v>0</v>
      </c>
      <c r="T112" s="122">
        <v>0</v>
      </c>
      <c r="U112" s="122">
        <v>0</v>
      </c>
      <c r="V112" s="122">
        <v>0</v>
      </c>
      <c r="W112" s="122">
        <v>0</v>
      </c>
      <c r="X112" s="122">
        <v>0</v>
      </c>
      <c r="Y112" s="122">
        <v>0</v>
      </c>
      <c r="Z112" s="122">
        <v>0</v>
      </c>
      <c r="AA112" s="122">
        <v>0</v>
      </c>
      <c r="AB112" s="122">
        <v>0</v>
      </c>
      <c r="AC112" s="122">
        <v>150000</v>
      </c>
      <c r="AD112" s="122">
        <v>0</v>
      </c>
      <c r="AE112" s="124">
        <v>2021</v>
      </c>
      <c r="AF112" s="124" t="s">
        <v>65</v>
      </c>
      <c r="AG112" s="125" t="s">
        <v>65</v>
      </c>
    </row>
    <row r="113" spans="1:33" s="1" customFormat="1" ht="12.75">
      <c r="A113" s="118">
        <v>54</v>
      </c>
      <c r="B113" s="121" t="s">
        <v>136</v>
      </c>
      <c r="C113" s="122">
        <v>120000</v>
      </c>
      <c r="D113" s="122">
        <v>0</v>
      </c>
      <c r="E113" s="122">
        <v>0</v>
      </c>
      <c r="F113" s="122">
        <v>0</v>
      </c>
      <c r="G113" s="122">
        <v>0</v>
      </c>
      <c r="H113" s="122">
        <v>0</v>
      </c>
      <c r="I113" s="122">
        <v>0</v>
      </c>
      <c r="J113" s="123">
        <v>0</v>
      </c>
      <c r="K113" s="122">
        <v>0</v>
      </c>
      <c r="L113" s="122">
        <v>0</v>
      </c>
      <c r="M113" s="122">
        <v>0</v>
      </c>
      <c r="N113" s="122">
        <v>0</v>
      </c>
      <c r="O113" s="122">
        <v>0</v>
      </c>
      <c r="P113" s="122">
        <v>0</v>
      </c>
      <c r="Q113" s="122">
        <v>0</v>
      </c>
      <c r="R113" s="122">
        <v>0</v>
      </c>
      <c r="S113" s="122">
        <v>0</v>
      </c>
      <c r="T113" s="122">
        <v>0</v>
      </c>
      <c r="U113" s="122">
        <v>0</v>
      </c>
      <c r="V113" s="122">
        <v>0</v>
      </c>
      <c r="W113" s="122">
        <v>0</v>
      </c>
      <c r="X113" s="122">
        <v>0</v>
      </c>
      <c r="Y113" s="122">
        <v>0</v>
      </c>
      <c r="Z113" s="122">
        <v>0</v>
      </c>
      <c r="AA113" s="122">
        <v>0</v>
      </c>
      <c r="AB113" s="122">
        <v>0</v>
      </c>
      <c r="AC113" s="122">
        <v>120000</v>
      </c>
      <c r="AD113" s="122">
        <v>0</v>
      </c>
      <c r="AE113" s="124">
        <v>2021</v>
      </c>
      <c r="AF113" s="124" t="s">
        <v>65</v>
      </c>
      <c r="AG113" s="125" t="s">
        <v>65</v>
      </c>
    </row>
    <row r="114" spans="1:33" s="1" customFormat="1" ht="12.75">
      <c r="A114" s="118">
        <v>55</v>
      </c>
      <c r="B114" s="121" t="s">
        <v>137</v>
      </c>
      <c r="C114" s="122">
        <v>180000</v>
      </c>
      <c r="D114" s="122">
        <v>0</v>
      </c>
      <c r="E114" s="122">
        <v>0</v>
      </c>
      <c r="F114" s="122">
        <v>0</v>
      </c>
      <c r="G114" s="122">
        <v>0</v>
      </c>
      <c r="H114" s="122">
        <v>0</v>
      </c>
      <c r="I114" s="122">
        <v>0</v>
      </c>
      <c r="J114" s="123">
        <v>0</v>
      </c>
      <c r="K114" s="122">
        <v>0</v>
      </c>
      <c r="L114" s="122">
        <v>0</v>
      </c>
      <c r="M114" s="122">
        <v>0</v>
      </c>
      <c r="N114" s="122">
        <v>0</v>
      </c>
      <c r="O114" s="122">
        <v>0</v>
      </c>
      <c r="P114" s="122">
        <v>0</v>
      </c>
      <c r="Q114" s="122">
        <v>0</v>
      </c>
      <c r="R114" s="122">
        <v>0</v>
      </c>
      <c r="S114" s="122">
        <v>0</v>
      </c>
      <c r="T114" s="122">
        <v>0</v>
      </c>
      <c r="U114" s="122">
        <v>0</v>
      </c>
      <c r="V114" s="122">
        <v>0</v>
      </c>
      <c r="W114" s="122">
        <v>0</v>
      </c>
      <c r="X114" s="122">
        <v>0</v>
      </c>
      <c r="Y114" s="122">
        <v>0</v>
      </c>
      <c r="Z114" s="122">
        <v>0</v>
      </c>
      <c r="AA114" s="122">
        <v>0</v>
      </c>
      <c r="AB114" s="122">
        <v>0</v>
      </c>
      <c r="AC114" s="122">
        <v>180000</v>
      </c>
      <c r="AD114" s="122">
        <v>0</v>
      </c>
      <c r="AE114" s="124">
        <v>2021</v>
      </c>
      <c r="AF114" s="124" t="s">
        <v>65</v>
      </c>
      <c r="AG114" s="125" t="s">
        <v>65</v>
      </c>
    </row>
    <row r="115" spans="1:33" s="1" customFormat="1" ht="12.75">
      <c r="A115" s="118">
        <v>56</v>
      </c>
      <c r="B115" s="121" t="s">
        <v>138</v>
      </c>
      <c r="C115" s="122">
        <v>150000</v>
      </c>
      <c r="D115" s="122">
        <v>0</v>
      </c>
      <c r="E115" s="122">
        <v>0</v>
      </c>
      <c r="F115" s="122">
        <v>0</v>
      </c>
      <c r="G115" s="122">
        <v>0</v>
      </c>
      <c r="H115" s="122">
        <v>0</v>
      </c>
      <c r="I115" s="122">
        <v>0</v>
      </c>
      <c r="J115" s="123">
        <v>0</v>
      </c>
      <c r="K115" s="122">
        <v>0</v>
      </c>
      <c r="L115" s="122">
        <v>0</v>
      </c>
      <c r="M115" s="122">
        <v>0</v>
      </c>
      <c r="N115" s="122">
        <v>0</v>
      </c>
      <c r="O115" s="122">
        <v>0</v>
      </c>
      <c r="P115" s="122">
        <v>0</v>
      </c>
      <c r="Q115" s="122">
        <v>0</v>
      </c>
      <c r="R115" s="122">
        <v>0</v>
      </c>
      <c r="S115" s="122">
        <v>0</v>
      </c>
      <c r="T115" s="122">
        <v>0</v>
      </c>
      <c r="U115" s="122">
        <v>0</v>
      </c>
      <c r="V115" s="122">
        <v>0</v>
      </c>
      <c r="W115" s="122">
        <v>0</v>
      </c>
      <c r="X115" s="122">
        <v>0</v>
      </c>
      <c r="Y115" s="122">
        <v>0</v>
      </c>
      <c r="Z115" s="122">
        <v>0</v>
      </c>
      <c r="AA115" s="122">
        <v>0</v>
      </c>
      <c r="AB115" s="122">
        <v>0</v>
      </c>
      <c r="AC115" s="122">
        <v>150000</v>
      </c>
      <c r="AD115" s="122">
        <v>0</v>
      </c>
      <c r="AE115" s="124">
        <v>2021</v>
      </c>
      <c r="AF115" s="124" t="s">
        <v>65</v>
      </c>
      <c r="AG115" s="125" t="s">
        <v>65</v>
      </c>
    </row>
    <row r="116" spans="1:33" s="1" customFormat="1" ht="12.75">
      <c r="A116" s="118">
        <v>57</v>
      </c>
      <c r="B116" s="121" t="s">
        <v>139</v>
      </c>
      <c r="C116" s="122">
        <v>120000</v>
      </c>
      <c r="D116" s="122">
        <v>0</v>
      </c>
      <c r="E116" s="122">
        <v>0</v>
      </c>
      <c r="F116" s="122">
        <v>0</v>
      </c>
      <c r="G116" s="122">
        <v>0</v>
      </c>
      <c r="H116" s="122">
        <v>0</v>
      </c>
      <c r="I116" s="122">
        <v>0</v>
      </c>
      <c r="J116" s="123">
        <v>0</v>
      </c>
      <c r="K116" s="122">
        <v>0</v>
      </c>
      <c r="L116" s="122">
        <v>0</v>
      </c>
      <c r="M116" s="122">
        <v>0</v>
      </c>
      <c r="N116" s="122">
        <v>0</v>
      </c>
      <c r="O116" s="122">
        <v>0</v>
      </c>
      <c r="P116" s="122">
        <v>0</v>
      </c>
      <c r="Q116" s="122">
        <v>0</v>
      </c>
      <c r="R116" s="122">
        <v>0</v>
      </c>
      <c r="S116" s="122">
        <v>0</v>
      </c>
      <c r="T116" s="122">
        <v>0</v>
      </c>
      <c r="U116" s="122">
        <v>0</v>
      </c>
      <c r="V116" s="122">
        <v>0</v>
      </c>
      <c r="W116" s="122">
        <v>0</v>
      </c>
      <c r="X116" s="122">
        <v>0</v>
      </c>
      <c r="Y116" s="122">
        <v>0</v>
      </c>
      <c r="Z116" s="122">
        <v>0</v>
      </c>
      <c r="AA116" s="122">
        <v>0</v>
      </c>
      <c r="AB116" s="122">
        <v>0</v>
      </c>
      <c r="AC116" s="122">
        <v>120000</v>
      </c>
      <c r="AD116" s="122">
        <v>0</v>
      </c>
      <c r="AE116" s="124">
        <v>2021</v>
      </c>
      <c r="AF116" s="124" t="s">
        <v>65</v>
      </c>
      <c r="AG116" s="125" t="s">
        <v>65</v>
      </c>
    </row>
    <row r="117" spans="1:33" s="1" customFormat="1" ht="12.75">
      <c r="A117" s="118">
        <v>58</v>
      </c>
      <c r="B117" s="121" t="s">
        <v>140</v>
      </c>
      <c r="C117" s="122">
        <v>150000</v>
      </c>
      <c r="D117" s="122">
        <v>0</v>
      </c>
      <c r="E117" s="122">
        <v>0</v>
      </c>
      <c r="F117" s="122">
        <v>0</v>
      </c>
      <c r="G117" s="122">
        <v>0</v>
      </c>
      <c r="H117" s="122">
        <v>0</v>
      </c>
      <c r="I117" s="122">
        <v>0</v>
      </c>
      <c r="J117" s="123">
        <v>0</v>
      </c>
      <c r="K117" s="122">
        <v>0</v>
      </c>
      <c r="L117" s="122">
        <v>0</v>
      </c>
      <c r="M117" s="122">
        <v>0</v>
      </c>
      <c r="N117" s="122">
        <v>0</v>
      </c>
      <c r="O117" s="122">
        <v>0</v>
      </c>
      <c r="P117" s="122">
        <v>0</v>
      </c>
      <c r="Q117" s="122">
        <v>0</v>
      </c>
      <c r="R117" s="122">
        <v>0</v>
      </c>
      <c r="S117" s="122">
        <v>0</v>
      </c>
      <c r="T117" s="122">
        <v>0</v>
      </c>
      <c r="U117" s="122">
        <v>0</v>
      </c>
      <c r="V117" s="122">
        <v>0</v>
      </c>
      <c r="W117" s="122">
        <v>0</v>
      </c>
      <c r="X117" s="122">
        <v>0</v>
      </c>
      <c r="Y117" s="122">
        <v>0</v>
      </c>
      <c r="Z117" s="122">
        <v>0</v>
      </c>
      <c r="AA117" s="122">
        <v>0</v>
      </c>
      <c r="AB117" s="122">
        <v>0</v>
      </c>
      <c r="AC117" s="122">
        <v>150000</v>
      </c>
      <c r="AD117" s="122">
        <v>0</v>
      </c>
      <c r="AE117" s="124">
        <v>2021</v>
      </c>
      <c r="AF117" s="124" t="s">
        <v>65</v>
      </c>
      <c r="AG117" s="125" t="s">
        <v>65</v>
      </c>
    </row>
    <row r="118" spans="1:33" s="1" customFormat="1" ht="12.75">
      <c r="A118" s="118">
        <v>59</v>
      </c>
      <c r="B118" s="121" t="s">
        <v>141</v>
      </c>
      <c r="C118" s="122">
        <v>150000</v>
      </c>
      <c r="D118" s="122">
        <v>0</v>
      </c>
      <c r="E118" s="122">
        <v>0</v>
      </c>
      <c r="F118" s="122">
        <v>0</v>
      </c>
      <c r="G118" s="122">
        <v>0</v>
      </c>
      <c r="H118" s="122">
        <v>0</v>
      </c>
      <c r="I118" s="122">
        <v>0</v>
      </c>
      <c r="J118" s="123">
        <v>0</v>
      </c>
      <c r="K118" s="122">
        <v>0</v>
      </c>
      <c r="L118" s="122">
        <v>0</v>
      </c>
      <c r="M118" s="122">
        <v>0</v>
      </c>
      <c r="N118" s="122">
        <v>0</v>
      </c>
      <c r="O118" s="122">
        <v>0</v>
      </c>
      <c r="P118" s="122">
        <v>0</v>
      </c>
      <c r="Q118" s="122">
        <v>0</v>
      </c>
      <c r="R118" s="122">
        <v>0</v>
      </c>
      <c r="S118" s="122">
        <v>0</v>
      </c>
      <c r="T118" s="122">
        <v>0</v>
      </c>
      <c r="U118" s="122">
        <v>0</v>
      </c>
      <c r="V118" s="122">
        <v>0</v>
      </c>
      <c r="W118" s="122">
        <v>0</v>
      </c>
      <c r="X118" s="122">
        <v>0</v>
      </c>
      <c r="Y118" s="122">
        <v>0</v>
      </c>
      <c r="Z118" s="122">
        <v>0</v>
      </c>
      <c r="AA118" s="122">
        <v>0</v>
      </c>
      <c r="AB118" s="122">
        <v>0</v>
      </c>
      <c r="AC118" s="122">
        <v>150000</v>
      </c>
      <c r="AD118" s="122">
        <v>0</v>
      </c>
      <c r="AE118" s="124">
        <v>2021</v>
      </c>
      <c r="AF118" s="124" t="s">
        <v>65</v>
      </c>
      <c r="AG118" s="125" t="s">
        <v>65</v>
      </c>
    </row>
    <row r="119" spans="1:33" s="1" customFormat="1" ht="12.75">
      <c r="A119" s="118">
        <v>60</v>
      </c>
      <c r="B119" s="121" t="s">
        <v>143</v>
      </c>
      <c r="C119" s="122">
        <v>120000</v>
      </c>
      <c r="D119" s="122">
        <v>0</v>
      </c>
      <c r="E119" s="122">
        <v>0</v>
      </c>
      <c r="F119" s="122">
        <v>0</v>
      </c>
      <c r="G119" s="122">
        <v>0</v>
      </c>
      <c r="H119" s="122">
        <v>0</v>
      </c>
      <c r="I119" s="122">
        <v>0</v>
      </c>
      <c r="J119" s="123">
        <v>0</v>
      </c>
      <c r="K119" s="122">
        <v>0</v>
      </c>
      <c r="L119" s="122">
        <v>0</v>
      </c>
      <c r="M119" s="122">
        <v>0</v>
      </c>
      <c r="N119" s="122">
        <v>0</v>
      </c>
      <c r="O119" s="122">
        <v>0</v>
      </c>
      <c r="P119" s="122">
        <v>0</v>
      </c>
      <c r="Q119" s="122">
        <v>0</v>
      </c>
      <c r="R119" s="122">
        <v>0</v>
      </c>
      <c r="S119" s="122">
        <v>0</v>
      </c>
      <c r="T119" s="122">
        <v>0</v>
      </c>
      <c r="U119" s="122">
        <v>0</v>
      </c>
      <c r="V119" s="122">
        <v>0</v>
      </c>
      <c r="W119" s="122">
        <v>0</v>
      </c>
      <c r="X119" s="122">
        <v>0</v>
      </c>
      <c r="Y119" s="122">
        <v>0</v>
      </c>
      <c r="Z119" s="122">
        <v>0</v>
      </c>
      <c r="AA119" s="122">
        <v>0</v>
      </c>
      <c r="AB119" s="122">
        <v>0</v>
      </c>
      <c r="AC119" s="122">
        <v>120000</v>
      </c>
      <c r="AD119" s="122">
        <v>0</v>
      </c>
      <c r="AE119" s="124">
        <v>2021</v>
      </c>
      <c r="AF119" s="124" t="s">
        <v>65</v>
      </c>
      <c r="AG119" s="125" t="s">
        <v>65</v>
      </c>
    </row>
    <row r="120" spans="1:33" s="1" customFormat="1" ht="12.75">
      <c r="A120" s="118">
        <v>61</v>
      </c>
      <c r="B120" s="121" t="s">
        <v>144</v>
      </c>
      <c r="C120" s="122">
        <v>150000</v>
      </c>
      <c r="D120" s="122">
        <v>0</v>
      </c>
      <c r="E120" s="122">
        <v>0</v>
      </c>
      <c r="F120" s="122">
        <v>0</v>
      </c>
      <c r="G120" s="122">
        <v>0</v>
      </c>
      <c r="H120" s="122">
        <v>0</v>
      </c>
      <c r="I120" s="122">
        <v>0</v>
      </c>
      <c r="J120" s="123">
        <v>0</v>
      </c>
      <c r="K120" s="122">
        <v>0</v>
      </c>
      <c r="L120" s="122">
        <v>0</v>
      </c>
      <c r="M120" s="122">
        <v>0</v>
      </c>
      <c r="N120" s="122">
        <v>0</v>
      </c>
      <c r="O120" s="122">
        <v>0</v>
      </c>
      <c r="P120" s="122">
        <v>0</v>
      </c>
      <c r="Q120" s="122">
        <v>0</v>
      </c>
      <c r="R120" s="122">
        <v>0</v>
      </c>
      <c r="S120" s="122">
        <v>0</v>
      </c>
      <c r="T120" s="122">
        <v>0</v>
      </c>
      <c r="U120" s="122">
        <v>0</v>
      </c>
      <c r="V120" s="122">
        <v>0</v>
      </c>
      <c r="W120" s="122">
        <v>0</v>
      </c>
      <c r="X120" s="122">
        <v>0</v>
      </c>
      <c r="Y120" s="122">
        <v>0</v>
      </c>
      <c r="Z120" s="122">
        <v>0</v>
      </c>
      <c r="AA120" s="122">
        <v>0</v>
      </c>
      <c r="AB120" s="122">
        <v>0</v>
      </c>
      <c r="AC120" s="122">
        <v>150000</v>
      </c>
      <c r="AD120" s="122">
        <v>0</v>
      </c>
      <c r="AE120" s="124">
        <v>2021</v>
      </c>
      <c r="AF120" s="124" t="s">
        <v>65</v>
      </c>
      <c r="AG120" s="125" t="s">
        <v>65</v>
      </c>
    </row>
    <row r="121" spans="1:33" s="1" customFormat="1" ht="12.75">
      <c r="A121" s="118">
        <v>62</v>
      </c>
      <c r="B121" s="129" t="s">
        <v>145</v>
      </c>
      <c r="C121" s="122">
        <v>120000</v>
      </c>
      <c r="D121" s="122">
        <v>0</v>
      </c>
      <c r="E121" s="122">
        <v>0</v>
      </c>
      <c r="F121" s="122">
        <v>0</v>
      </c>
      <c r="G121" s="122">
        <v>0</v>
      </c>
      <c r="H121" s="122">
        <v>0</v>
      </c>
      <c r="I121" s="122">
        <v>0</v>
      </c>
      <c r="J121" s="123">
        <v>0</v>
      </c>
      <c r="K121" s="122">
        <v>0</v>
      </c>
      <c r="L121" s="122">
        <v>0</v>
      </c>
      <c r="M121" s="122">
        <v>0</v>
      </c>
      <c r="N121" s="122">
        <v>0</v>
      </c>
      <c r="O121" s="122">
        <v>0</v>
      </c>
      <c r="P121" s="122">
        <v>0</v>
      </c>
      <c r="Q121" s="122">
        <v>0</v>
      </c>
      <c r="R121" s="122">
        <v>0</v>
      </c>
      <c r="S121" s="122">
        <v>0</v>
      </c>
      <c r="T121" s="122">
        <v>0</v>
      </c>
      <c r="U121" s="122">
        <v>0</v>
      </c>
      <c r="V121" s="122">
        <v>0</v>
      </c>
      <c r="W121" s="122">
        <v>0</v>
      </c>
      <c r="X121" s="122">
        <v>0</v>
      </c>
      <c r="Y121" s="122">
        <v>0</v>
      </c>
      <c r="Z121" s="122">
        <v>0</v>
      </c>
      <c r="AA121" s="122">
        <v>0</v>
      </c>
      <c r="AB121" s="122">
        <v>0</v>
      </c>
      <c r="AC121" s="122">
        <v>120000</v>
      </c>
      <c r="AD121" s="122">
        <v>0</v>
      </c>
      <c r="AE121" s="124">
        <v>2021</v>
      </c>
      <c r="AF121" s="124" t="s">
        <v>65</v>
      </c>
      <c r="AG121" s="125" t="s">
        <v>65</v>
      </c>
    </row>
    <row r="122" spans="1:33" s="1" customFormat="1" ht="12.75">
      <c r="A122" s="118">
        <v>63</v>
      </c>
      <c r="B122" s="129" t="s">
        <v>155</v>
      </c>
      <c r="C122" s="122">
        <v>100000</v>
      </c>
      <c r="D122" s="122">
        <v>0</v>
      </c>
      <c r="E122" s="122">
        <v>0</v>
      </c>
      <c r="F122" s="122">
        <v>0</v>
      </c>
      <c r="G122" s="122">
        <v>0</v>
      </c>
      <c r="H122" s="122">
        <v>0</v>
      </c>
      <c r="I122" s="122">
        <v>0</v>
      </c>
      <c r="J122" s="123">
        <v>0</v>
      </c>
      <c r="K122" s="122">
        <v>0</v>
      </c>
      <c r="L122" s="122">
        <v>0</v>
      </c>
      <c r="M122" s="122">
        <v>0</v>
      </c>
      <c r="N122" s="122">
        <v>0</v>
      </c>
      <c r="O122" s="122">
        <v>0</v>
      </c>
      <c r="P122" s="122">
        <v>0</v>
      </c>
      <c r="Q122" s="122">
        <v>0</v>
      </c>
      <c r="R122" s="122">
        <v>0</v>
      </c>
      <c r="S122" s="122">
        <v>0</v>
      </c>
      <c r="T122" s="122">
        <v>0</v>
      </c>
      <c r="U122" s="122">
        <v>0</v>
      </c>
      <c r="V122" s="122">
        <v>0</v>
      </c>
      <c r="W122" s="122">
        <v>0</v>
      </c>
      <c r="X122" s="122">
        <v>0</v>
      </c>
      <c r="Y122" s="122">
        <v>0</v>
      </c>
      <c r="Z122" s="122">
        <v>0</v>
      </c>
      <c r="AA122" s="122">
        <v>0</v>
      </c>
      <c r="AB122" s="122">
        <v>0</v>
      </c>
      <c r="AC122" s="122">
        <v>100000</v>
      </c>
      <c r="AD122" s="122">
        <v>0</v>
      </c>
      <c r="AE122" s="124">
        <v>2021</v>
      </c>
      <c r="AF122" s="124" t="s">
        <v>65</v>
      </c>
      <c r="AG122" s="125" t="s">
        <v>65</v>
      </c>
    </row>
    <row r="123" spans="1:33" s="84" customFormat="1" ht="12.75">
      <c r="A123" s="140" t="s">
        <v>247</v>
      </c>
      <c r="B123" s="141"/>
      <c r="C123" s="116">
        <f>SUM(C124:C149)</f>
        <v>87295266.429999992</v>
      </c>
      <c r="D123" s="116">
        <f t="shared" ref="D123:S123" si="4">SUM(D124:D149)</f>
        <v>0</v>
      </c>
      <c r="E123" s="116">
        <f t="shared" si="4"/>
        <v>0</v>
      </c>
      <c r="F123" s="116">
        <f t="shared" si="4"/>
        <v>0</v>
      </c>
      <c r="G123" s="116">
        <f t="shared" si="4"/>
        <v>0</v>
      </c>
      <c r="H123" s="116">
        <f t="shared" si="4"/>
        <v>1794795.08</v>
      </c>
      <c r="I123" s="116">
        <f t="shared" si="4"/>
        <v>0</v>
      </c>
      <c r="J123" s="120">
        <f t="shared" si="4"/>
        <v>5</v>
      </c>
      <c r="K123" s="116">
        <f t="shared" si="4"/>
        <v>10631631.530000001</v>
      </c>
      <c r="L123" s="116">
        <f t="shared" si="4"/>
        <v>14798</v>
      </c>
      <c r="M123" s="116">
        <f t="shared" si="4"/>
        <v>67952677.739999995</v>
      </c>
      <c r="N123" s="116">
        <f t="shared" si="4"/>
        <v>0</v>
      </c>
      <c r="O123" s="116">
        <f t="shared" si="4"/>
        <v>0</v>
      </c>
      <c r="P123" s="116">
        <f t="shared" si="4"/>
        <v>1050</v>
      </c>
      <c r="Q123" s="116">
        <f t="shared" si="4"/>
        <v>5664975.3700000001</v>
      </c>
      <c r="R123" s="116">
        <f t="shared" si="4"/>
        <v>0</v>
      </c>
      <c r="S123" s="116">
        <f t="shared" si="4"/>
        <v>0</v>
      </c>
      <c r="T123" s="116">
        <f t="shared" ref="T123:AC123" si="5">SUM(T124:T149)</f>
        <v>0</v>
      </c>
      <c r="U123" s="116">
        <f t="shared" si="5"/>
        <v>0</v>
      </c>
      <c r="V123" s="116">
        <f t="shared" si="5"/>
        <v>0</v>
      </c>
      <c r="W123" s="116">
        <f t="shared" si="5"/>
        <v>0</v>
      </c>
      <c r="X123" s="116">
        <f t="shared" si="5"/>
        <v>0</v>
      </c>
      <c r="Y123" s="116">
        <f t="shared" si="5"/>
        <v>0</v>
      </c>
      <c r="Z123" s="116">
        <f t="shared" si="5"/>
        <v>0</v>
      </c>
      <c r="AA123" s="116">
        <f t="shared" si="5"/>
        <v>0</v>
      </c>
      <c r="AB123" s="116">
        <f>SUM(AB124:AB149)</f>
        <v>1131186.71</v>
      </c>
      <c r="AC123" s="116">
        <f t="shared" si="5"/>
        <v>0</v>
      </c>
      <c r="AD123" s="116">
        <f>SUM(AD124:AD149)</f>
        <v>120000</v>
      </c>
      <c r="AE123" s="119" t="s">
        <v>68</v>
      </c>
      <c r="AF123" s="119" t="s">
        <v>68</v>
      </c>
      <c r="AG123" s="119" t="s">
        <v>68</v>
      </c>
    </row>
    <row r="124" spans="1:33" s="1" customFormat="1" ht="12.75">
      <c r="A124" s="118">
        <v>1</v>
      </c>
      <c r="B124" s="121" t="s">
        <v>121</v>
      </c>
      <c r="C124" s="122">
        <v>4337224.8899999997</v>
      </c>
      <c r="D124" s="122">
        <v>0</v>
      </c>
      <c r="E124" s="122">
        <v>0</v>
      </c>
      <c r="F124" s="122">
        <v>0</v>
      </c>
      <c r="G124" s="122">
        <v>0</v>
      </c>
      <c r="H124" s="122">
        <v>0</v>
      </c>
      <c r="I124" s="122">
        <v>0</v>
      </c>
      <c r="J124" s="123">
        <v>0</v>
      </c>
      <c r="K124" s="122">
        <v>0</v>
      </c>
      <c r="L124" s="122">
        <v>930</v>
      </c>
      <c r="M124" s="122">
        <v>4273127.97</v>
      </c>
      <c r="N124" s="122">
        <v>0</v>
      </c>
      <c r="O124" s="122">
        <v>0</v>
      </c>
      <c r="P124" s="122">
        <v>0</v>
      </c>
      <c r="Q124" s="122">
        <v>0</v>
      </c>
      <c r="R124" s="122">
        <v>0</v>
      </c>
      <c r="S124" s="122">
        <v>0</v>
      </c>
      <c r="T124" s="122">
        <v>0</v>
      </c>
      <c r="U124" s="122">
        <v>0</v>
      </c>
      <c r="V124" s="122">
        <v>0</v>
      </c>
      <c r="W124" s="122">
        <v>0</v>
      </c>
      <c r="X124" s="122">
        <v>0</v>
      </c>
      <c r="Y124" s="122">
        <v>0</v>
      </c>
      <c r="Z124" s="122">
        <v>0</v>
      </c>
      <c r="AA124" s="122">
        <v>0</v>
      </c>
      <c r="AB124" s="122">
        <v>64096.92</v>
      </c>
      <c r="AC124" s="122">
        <v>0</v>
      </c>
      <c r="AD124" s="122">
        <v>0</v>
      </c>
      <c r="AE124" s="124" t="s">
        <v>65</v>
      </c>
      <c r="AF124" s="124">
        <v>2022</v>
      </c>
      <c r="AG124" s="125">
        <v>2022</v>
      </c>
    </row>
    <row r="125" spans="1:33" s="1" customFormat="1" ht="12.75">
      <c r="A125" s="118">
        <v>2</v>
      </c>
      <c r="B125" s="121" t="s">
        <v>122</v>
      </c>
      <c r="C125" s="122">
        <v>2714283.9</v>
      </c>
      <c r="D125" s="122">
        <v>0</v>
      </c>
      <c r="E125" s="122">
        <v>0</v>
      </c>
      <c r="F125" s="122">
        <v>0</v>
      </c>
      <c r="G125" s="122">
        <v>0</v>
      </c>
      <c r="H125" s="122">
        <v>0</v>
      </c>
      <c r="I125" s="122">
        <v>0</v>
      </c>
      <c r="J125" s="123">
        <v>0</v>
      </c>
      <c r="K125" s="122">
        <v>0</v>
      </c>
      <c r="L125" s="122">
        <v>594</v>
      </c>
      <c r="M125" s="122">
        <v>2674171.33</v>
      </c>
      <c r="N125" s="122">
        <v>0</v>
      </c>
      <c r="O125" s="122">
        <v>0</v>
      </c>
      <c r="P125" s="122">
        <v>0</v>
      </c>
      <c r="Q125" s="122">
        <v>0</v>
      </c>
      <c r="R125" s="122">
        <v>0</v>
      </c>
      <c r="S125" s="122">
        <v>0</v>
      </c>
      <c r="T125" s="122">
        <v>0</v>
      </c>
      <c r="U125" s="122">
        <v>0</v>
      </c>
      <c r="V125" s="122">
        <v>0</v>
      </c>
      <c r="W125" s="122">
        <v>0</v>
      </c>
      <c r="X125" s="122">
        <v>0</v>
      </c>
      <c r="Y125" s="122">
        <v>0</v>
      </c>
      <c r="Z125" s="122">
        <v>0</v>
      </c>
      <c r="AA125" s="122">
        <v>0</v>
      </c>
      <c r="AB125" s="122">
        <v>40112.57</v>
      </c>
      <c r="AC125" s="122">
        <v>0</v>
      </c>
      <c r="AD125" s="122">
        <v>0</v>
      </c>
      <c r="AE125" s="124" t="s">
        <v>65</v>
      </c>
      <c r="AF125" s="124">
        <v>2022</v>
      </c>
      <c r="AG125" s="125">
        <v>2022</v>
      </c>
    </row>
    <row r="126" spans="1:33" s="1" customFormat="1" ht="12.75">
      <c r="A126" s="118">
        <v>3</v>
      </c>
      <c r="B126" s="121" t="s">
        <v>123</v>
      </c>
      <c r="C126" s="122">
        <v>5214319.6899999995</v>
      </c>
      <c r="D126" s="122">
        <v>0</v>
      </c>
      <c r="E126" s="122">
        <v>0</v>
      </c>
      <c r="F126" s="122">
        <v>0</v>
      </c>
      <c r="G126" s="122">
        <v>0</v>
      </c>
      <c r="H126" s="122">
        <v>0</v>
      </c>
      <c r="I126" s="122">
        <v>0</v>
      </c>
      <c r="J126" s="123">
        <v>0</v>
      </c>
      <c r="K126" s="122">
        <v>0</v>
      </c>
      <c r="L126" s="122">
        <v>1118</v>
      </c>
      <c r="M126" s="122">
        <v>5137260.7799999993</v>
      </c>
      <c r="N126" s="122">
        <v>0</v>
      </c>
      <c r="O126" s="122">
        <v>0</v>
      </c>
      <c r="P126" s="122">
        <v>0</v>
      </c>
      <c r="Q126" s="122">
        <v>0</v>
      </c>
      <c r="R126" s="122">
        <v>0</v>
      </c>
      <c r="S126" s="122">
        <v>0</v>
      </c>
      <c r="T126" s="122">
        <v>0</v>
      </c>
      <c r="U126" s="122">
        <v>0</v>
      </c>
      <c r="V126" s="122">
        <v>0</v>
      </c>
      <c r="W126" s="122">
        <v>0</v>
      </c>
      <c r="X126" s="122">
        <v>0</v>
      </c>
      <c r="Y126" s="122">
        <v>0</v>
      </c>
      <c r="Z126" s="122">
        <v>0</v>
      </c>
      <c r="AA126" s="122">
        <v>0</v>
      </c>
      <c r="AB126" s="122">
        <v>77058.91</v>
      </c>
      <c r="AC126" s="122">
        <v>0</v>
      </c>
      <c r="AD126" s="122">
        <v>0</v>
      </c>
      <c r="AE126" s="124" t="s">
        <v>65</v>
      </c>
      <c r="AF126" s="124">
        <v>2022</v>
      </c>
      <c r="AG126" s="125">
        <v>2022</v>
      </c>
    </row>
    <row r="127" spans="1:33" s="1" customFormat="1" ht="12.75">
      <c r="A127" s="118">
        <v>4</v>
      </c>
      <c r="B127" s="121" t="s">
        <v>124</v>
      </c>
      <c r="C127" s="122">
        <v>5749950</v>
      </c>
      <c r="D127" s="122">
        <v>0</v>
      </c>
      <c r="E127" s="122">
        <v>0</v>
      </c>
      <c r="F127" s="122">
        <v>0</v>
      </c>
      <c r="G127" s="122">
        <v>0</v>
      </c>
      <c r="H127" s="122">
        <v>0</v>
      </c>
      <c r="I127" s="122">
        <v>0</v>
      </c>
      <c r="J127" s="123">
        <v>0</v>
      </c>
      <c r="K127" s="122">
        <v>0</v>
      </c>
      <c r="L127" s="122">
        <v>0</v>
      </c>
      <c r="M127" s="122">
        <v>0</v>
      </c>
      <c r="N127" s="122">
        <v>0</v>
      </c>
      <c r="O127" s="122">
        <v>0</v>
      </c>
      <c r="P127" s="122">
        <v>1050</v>
      </c>
      <c r="Q127" s="122">
        <v>5664975.3700000001</v>
      </c>
      <c r="R127" s="122">
        <v>0</v>
      </c>
      <c r="S127" s="122">
        <v>0</v>
      </c>
      <c r="T127" s="122">
        <v>0</v>
      </c>
      <c r="U127" s="122">
        <v>0</v>
      </c>
      <c r="V127" s="122">
        <v>0</v>
      </c>
      <c r="W127" s="122">
        <v>0</v>
      </c>
      <c r="X127" s="122">
        <v>0</v>
      </c>
      <c r="Y127" s="122">
        <v>0</v>
      </c>
      <c r="Z127" s="122">
        <v>0</v>
      </c>
      <c r="AA127" s="122">
        <v>0</v>
      </c>
      <c r="AB127" s="122">
        <v>84974.63</v>
      </c>
      <c r="AC127" s="122">
        <v>0</v>
      </c>
      <c r="AD127" s="122">
        <v>0</v>
      </c>
      <c r="AE127" s="124" t="s">
        <v>65</v>
      </c>
      <c r="AF127" s="124">
        <v>2022</v>
      </c>
      <c r="AG127" s="125">
        <v>2022</v>
      </c>
    </row>
    <row r="128" spans="1:33" s="1" customFormat="1" ht="12.75">
      <c r="A128" s="118">
        <v>5</v>
      </c>
      <c r="B128" s="121" t="s">
        <v>125</v>
      </c>
      <c r="C128" s="122">
        <v>3391530.1000000006</v>
      </c>
      <c r="D128" s="122">
        <v>0</v>
      </c>
      <c r="E128" s="122">
        <v>0</v>
      </c>
      <c r="F128" s="122">
        <v>0</v>
      </c>
      <c r="G128" s="122">
        <v>0</v>
      </c>
      <c r="H128" s="122">
        <v>0</v>
      </c>
      <c r="I128" s="122">
        <v>0</v>
      </c>
      <c r="J128" s="123">
        <v>0</v>
      </c>
      <c r="K128" s="122">
        <v>0</v>
      </c>
      <c r="L128" s="122">
        <v>734</v>
      </c>
      <c r="M128" s="122">
        <v>3223182.3600000003</v>
      </c>
      <c r="N128" s="122">
        <v>0</v>
      </c>
      <c r="O128" s="122">
        <v>0</v>
      </c>
      <c r="P128" s="122">
        <v>0</v>
      </c>
      <c r="Q128" s="122">
        <v>0</v>
      </c>
      <c r="R128" s="122">
        <v>0</v>
      </c>
      <c r="S128" s="122">
        <v>0</v>
      </c>
      <c r="T128" s="122">
        <v>0</v>
      </c>
      <c r="U128" s="122">
        <v>0</v>
      </c>
      <c r="V128" s="122">
        <v>0</v>
      </c>
      <c r="W128" s="122">
        <v>0</v>
      </c>
      <c r="X128" s="122">
        <v>0</v>
      </c>
      <c r="Y128" s="122">
        <v>0</v>
      </c>
      <c r="Z128" s="122">
        <v>0</v>
      </c>
      <c r="AA128" s="122">
        <v>0</v>
      </c>
      <c r="AB128" s="122">
        <v>48347.74</v>
      </c>
      <c r="AC128" s="122">
        <v>0</v>
      </c>
      <c r="AD128" s="122">
        <v>120000</v>
      </c>
      <c r="AE128" s="124" t="s">
        <v>65</v>
      </c>
      <c r="AF128" s="124">
        <v>2022</v>
      </c>
      <c r="AG128" s="125">
        <v>2022</v>
      </c>
    </row>
    <row r="129" spans="1:33" s="1" customFormat="1" ht="12.75">
      <c r="A129" s="118">
        <v>6</v>
      </c>
      <c r="B129" s="121" t="s">
        <v>126</v>
      </c>
      <c r="C129" s="122">
        <v>8090003.5300000003</v>
      </c>
      <c r="D129" s="122">
        <v>0</v>
      </c>
      <c r="E129" s="122">
        <v>0</v>
      </c>
      <c r="F129" s="122">
        <v>0</v>
      </c>
      <c r="G129" s="122">
        <v>0</v>
      </c>
      <c r="H129" s="122">
        <v>0</v>
      </c>
      <c r="I129" s="122">
        <v>0</v>
      </c>
      <c r="J129" s="123">
        <v>0</v>
      </c>
      <c r="K129" s="122">
        <v>0</v>
      </c>
      <c r="L129" s="122">
        <v>1714</v>
      </c>
      <c r="M129" s="122">
        <v>7970446.8300000001</v>
      </c>
      <c r="N129" s="122">
        <v>0</v>
      </c>
      <c r="O129" s="122">
        <v>0</v>
      </c>
      <c r="P129" s="122">
        <v>0</v>
      </c>
      <c r="Q129" s="122">
        <v>0</v>
      </c>
      <c r="R129" s="122">
        <v>0</v>
      </c>
      <c r="S129" s="122">
        <v>0</v>
      </c>
      <c r="T129" s="122">
        <v>0</v>
      </c>
      <c r="U129" s="122">
        <v>0</v>
      </c>
      <c r="V129" s="122">
        <v>0</v>
      </c>
      <c r="W129" s="122">
        <v>0</v>
      </c>
      <c r="X129" s="122">
        <v>0</v>
      </c>
      <c r="Y129" s="122">
        <v>0</v>
      </c>
      <c r="Z129" s="122">
        <v>0</v>
      </c>
      <c r="AA129" s="122">
        <v>0</v>
      </c>
      <c r="AB129" s="122">
        <v>119556.7</v>
      </c>
      <c r="AC129" s="122">
        <v>0</v>
      </c>
      <c r="AD129" s="122">
        <v>0</v>
      </c>
      <c r="AE129" s="124" t="s">
        <v>65</v>
      </c>
      <c r="AF129" s="124">
        <v>2022</v>
      </c>
      <c r="AG129" s="125">
        <v>2022</v>
      </c>
    </row>
    <row r="130" spans="1:33" s="1" customFormat="1" ht="12.75">
      <c r="A130" s="118">
        <v>7</v>
      </c>
      <c r="B130" s="121" t="s">
        <v>127</v>
      </c>
      <c r="C130" s="122">
        <v>2744983.73</v>
      </c>
      <c r="D130" s="122">
        <v>0</v>
      </c>
      <c r="E130" s="122">
        <v>0</v>
      </c>
      <c r="F130" s="122">
        <v>0</v>
      </c>
      <c r="G130" s="122">
        <v>0</v>
      </c>
      <c r="H130" s="122">
        <v>0</v>
      </c>
      <c r="I130" s="122">
        <v>0</v>
      </c>
      <c r="J130" s="123">
        <v>0</v>
      </c>
      <c r="K130" s="122">
        <v>0</v>
      </c>
      <c r="L130" s="122">
        <v>600</v>
      </c>
      <c r="M130" s="122">
        <v>2704417.47</v>
      </c>
      <c r="N130" s="122">
        <v>0</v>
      </c>
      <c r="O130" s="122">
        <v>0</v>
      </c>
      <c r="P130" s="122">
        <v>0</v>
      </c>
      <c r="Q130" s="122">
        <v>0</v>
      </c>
      <c r="R130" s="122">
        <v>0</v>
      </c>
      <c r="S130" s="122">
        <v>0</v>
      </c>
      <c r="T130" s="122">
        <v>0</v>
      </c>
      <c r="U130" s="122">
        <v>0</v>
      </c>
      <c r="V130" s="122">
        <v>0</v>
      </c>
      <c r="W130" s="122">
        <v>0</v>
      </c>
      <c r="X130" s="122">
        <v>0</v>
      </c>
      <c r="Y130" s="122">
        <v>0</v>
      </c>
      <c r="Z130" s="122">
        <v>0</v>
      </c>
      <c r="AA130" s="122">
        <v>0</v>
      </c>
      <c r="AB130" s="122">
        <v>40566.26</v>
      </c>
      <c r="AC130" s="122">
        <v>0</v>
      </c>
      <c r="AD130" s="122">
        <v>0</v>
      </c>
      <c r="AE130" s="124" t="s">
        <v>65</v>
      </c>
      <c r="AF130" s="124">
        <v>2022</v>
      </c>
      <c r="AG130" s="125">
        <v>2022</v>
      </c>
    </row>
    <row r="131" spans="1:33" s="1" customFormat="1" ht="12.75">
      <c r="A131" s="118">
        <v>8</v>
      </c>
      <c r="B131" s="121" t="s">
        <v>255</v>
      </c>
      <c r="C131" s="122">
        <v>1568740.5100000002</v>
      </c>
      <c r="D131" s="122">
        <v>0</v>
      </c>
      <c r="E131" s="122">
        <v>0</v>
      </c>
      <c r="F131" s="122">
        <v>0</v>
      </c>
      <c r="G131" s="122">
        <v>0</v>
      </c>
      <c r="H131" s="122">
        <v>0</v>
      </c>
      <c r="I131" s="122">
        <v>0</v>
      </c>
      <c r="J131" s="123">
        <v>0</v>
      </c>
      <c r="K131" s="122">
        <v>0</v>
      </c>
      <c r="L131" s="122">
        <v>350</v>
      </c>
      <c r="M131" s="122">
        <v>1545557.1500000001</v>
      </c>
      <c r="N131" s="122">
        <v>0</v>
      </c>
      <c r="O131" s="122">
        <v>0</v>
      </c>
      <c r="P131" s="122">
        <v>0</v>
      </c>
      <c r="Q131" s="122">
        <v>0</v>
      </c>
      <c r="R131" s="122">
        <v>0</v>
      </c>
      <c r="S131" s="122">
        <v>0</v>
      </c>
      <c r="T131" s="122">
        <v>0</v>
      </c>
      <c r="U131" s="122">
        <v>0</v>
      </c>
      <c r="V131" s="122">
        <v>0</v>
      </c>
      <c r="W131" s="122">
        <v>0</v>
      </c>
      <c r="X131" s="122">
        <v>0</v>
      </c>
      <c r="Y131" s="122">
        <v>0</v>
      </c>
      <c r="Z131" s="122">
        <v>0</v>
      </c>
      <c r="AA131" s="122">
        <v>0</v>
      </c>
      <c r="AB131" s="122">
        <v>23183.360000000001</v>
      </c>
      <c r="AC131" s="122">
        <v>0</v>
      </c>
      <c r="AD131" s="122">
        <v>0</v>
      </c>
      <c r="AE131" s="124" t="s">
        <v>65</v>
      </c>
      <c r="AF131" s="124">
        <v>2022</v>
      </c>
      <c r="AG131" s="125">
        <v>2022</v>
      </c>
    </row>
    <row r="132" spans="1:33" s="1" customFormat="1" ht="12.75">
      <c r="A132" s="118">
        <v>9</v>
      </c>
      <c r="B132" s="121" t="s">
        <v>128</v>
      </c>
      <c r="C132" s="122">
        <v>4671497.92</v>
      </c>
      <c r="D132" s="122">
        <v>0</v>
      </c>
      <c r="E132" s="122">
        <v>0</v>
      </c>
      <c r="F132" s="122">
        <v>0</v>
      </c>
      <c r="G132" s="122">
        <v>0</v>
      </c>
      <c r="H132" s="122">
        <v>0</v>
      </c>
      <c r="I132" s="122">
        <v>0</v>
      </c>
      <c r="J132" s="123">
        <v>0</v>
      </c>
      <c r="K132" s="122">
        <v>0</v>
      </c>
      <c r="L132" s="122">
        <v>999</v>
      </c>
      <c r="M132" s="122">
        <v>4602461</v>
      </c>
      <c r="N132" s="122">
        <v>0</v>
      </c>
      <c r="O132" s="122">
        <v>0</v>
      </c>
      <c r="P132" s="122">
        <v>0</v>
      </c>
      <c r="Q132" s="122">
        <v>0</v>
      </c>
      <c r="R132" s="122">
        <v>0</v>
      </c>
      <c r="S132" s="122">
        <v>0</v>
      </c>
      <c r="T132" s="122">
        <v>0</v>
      </c>
      <c r="U132" s="122">
        <v>0</v>
      </c>
      <c r="V132" s="122">
        <v>0</v>
      </c>
      <c r="W132" s="122">
        <v>0</v>
      </c>
      <c r="X132" s="122">
        <v>0</v>
      </c>
      <c r="Y132" s="122">
        <v>0</v>
      </c>
      <c r="Z132" s="122">
        <v>0</v>
      </c>
      <c r="AA132" s="122">
        <v>0</v>
      </c>
      <c r="AB132" s="122">
        <v>69036.92</v>
      </c>
      <c r="AC132" s="122">
        <v>0</v>
      </c>
      <c r="AD132" s="122">
        <v>0</v>
      </c>
      <c r="AE132" s="124" t="s">
        <v>65</v>
      </c>
      <c r="AF132" s="124">
        <v>2022</v>
      </c>
      <c r="AG132" s="125">
        <v>2022</v>
      </c>
    </row>
    <row r="133" spans="1:33" s="1" customFormat="1" ht="12.75">
      <c r="A133" s="118">
        <v>10</v>
      </c>
      <c r="B133" s="121" t="s">
        <v>129</v>
      </c>
      <c r="C133" s="122">
        <v>457907</v>
      </c>
      <c r="D133" s="122">
        <v>0</v>
      </c>
      <c r="E133" s="122">
        <v>0</v>
      </c>
      <c r="F133" s="122">
        <v>0</v>
      </c>
      <c r="G133" s="122">
        <v>0</v>
      </c>
      <c r="H133" s="122">
        <v>451139.9</v>
      </c>
      <c r="I133" s="122">
        <v>0</v>
      </c>
      <c r="J133" s="123">
        <v>0</v>
      </c>
      <c r="K133" s="122">
        <v>0</v>
      </c>
      <c r="L133" s="122">
        <v>0</v>
      </c>
      <c r="M133" s="122">
        <v>0</v>
      </c>
      <c r="N133" s="122">
        <v>0</v>
      </c>
      <c r="O133" s="122">
        <v>0</v>
      </c>
      <c r="P133" s="122">
        <v>0</v>
      </c>
      <c r="Q133" s="122">
        <v>0</v>
      </c>
      <c r="R133" s="122">
        <v>0</v>
      </c>
      <c r="S133" s="122">
        <v>0</v>
      </c>
      <c r="T133" s="122">
        <v>0</v>
      </c>
      <c r="U133" s="122">
        <v>0</v>
      </c>
      <c r="V133" s="122">
        <v>0</v>
      </c>
      <c r="W133" s="122">
        <v>0</v>
      </c>
      <c r="X133" s="122">
        <v>0</v>
      </c>
      <c r="Y133" s="122">
        <v>0</v>
      </c>
      <c r="Z133" s="122">
        <v>0</v>
      </c>
      <c r="AA133" s="122">
        <v>0</v>
      </c>
      <c r="AB133" s="122">
        <v>6767.1</v>
      </c>
      <c r="AC133" s="122">
        <v>0</v>
      </c>
      <c r="AD133" s="122">
        <v>0</v>
      </c>
      <c r="AE133" s="124" t="s">
        <v>65</v>
      </c>
      <c r="AF133" s="124">
        <v>2022</v>
      </c>
      <c r="AG133" s="125">
        <v>2022</v>
      </c>
    </row>
    <row r="134" spans="1:33" s="1" customFormat="1" ht="12.75">
      <c r="A134" s="118">
        <v>11</v>
      </c>
      <c r="B134" s="121" t="s">
        <v>130</v>
      </c>
      <c r="C134" s="122">
        <v>632281</v>
      </c>
      <c r="D134" s="122">
        <v>0</v>
      </c>
      <c r="E134" s="122">
        <v>0</v>
      </c>
      <c r="F134" s="122">
        <v>0</v>
      </c>
      <c r="G134" s="122">
        <v>0</v>
      </c>
      <c r="H134" s="122">
        <v>622936.94999999995</v>
      </c>
      <c r="I134" s="122">
        <v>0</v>
      </c>
      <c r="J134" s="123">
        <v>0</v>
      </c>
      <c r="K134" s="122">
        <v>0</v>
      </c>
      <c r="L134" s="122">
        <v>0</v>
      </c>
      <c r="M134" s="122">
        <v>0</v>
      </c>
      <c r="N134" s="122">
        <v>0</v>
      </c>
      <c r="O134" s="122">
        <v>0</v>
      </c>
      <c r="P134" s="122">
        <v>0</v>
      </c>
      <c r="Q134" s="122">
        <v>0</v>
      </c>
      <c r="R134" s="122">
        <v>0</v>
      </c>
      <c r="S134" s="122">
        <v>0</v>
      </c>
      <c r="T134" s="122">
        <v>0</v>
      </c>
      <c r="U134" s="122">
        <v>0</v>
      </c>
      <c r="V134" s="122">
        <v>0</v>
      </c>
      <c r="W134" s="122">
        <v>0</v>
      </c>
      <c r="X134" s="122">
        <v>0</v>
      </c>
      <c r="Y134" s="122">
        <v>0</v>
      </c>
      <c r="Z134" s="122">
        <v>0</v>
      </c>
      <c r="AA134" s="122">
        <v>0</v>
      </c>
      <c r="AB134" s="122">
        <v>9344.0499999999993</v>
      </c>
      <c r="AC134" s="122">
        <v>0</v>
      </c>
      <c r="AD134" s="122">
        <v>0</v>
      </c>
      <c r="AE134" s="124" t="s">
        <v>65</v>
      </c>
      <c r="AF134" s="124">
        <v>2022</v>
      </c>
      <c r="AG134" s="125">
        <v>2022</v>
      </c>
    </row>
    <row r="135" spans="1:33" s="1" customFormat="1" ht="12.75">
      <c r="A135" s="118">
        <v>12</v>
      </c>
      <c r="B135" s="121" t="s">
        <v>131</v>
      </c>
      <c r="C135" s="122">
        <v>731529</v>
      </c>
      <c r="D135" s="122">
        <v>0</v>
      </c>
      <c r="E135" s="122">
        <v>0</v>
      </c>
      <c r="F135" s="122">
        <v>0</v>
      </c>
      <c r="G135" s="122">
        <v>0</v>
      </c>
      <c r="H135" s="122">
        <v>720718.23</v>
      </c>
      <c r="I135" s="122">
        <v>0</v>
      </c>
      <c r="J135" s="123">
        <v>0</v>
      </c>
      <c r="K135" s="122">
        <v>0</v>
      </c>
      <c r="L135" s="122">
        <v>0</v>
      </c>
      <c r="M135" s="122">
        <v>0</v>
      </c>
      <c r="N135" s="122">
        <v>0</v>
      </c>
      <c r="O135" s="122">
        <v>0</v>
      </c>
      <c r="P135" s="122">
        <v>0</v>
      </c>
      <c r="Q135" s="122">
        <v>0</v>
      </c>
      <c r="R135" s="122">
        <v>0</v>
      </c>
      <c r="S135" s="122">
        <v>0</v>
      </c>
      <c r="T135" s="122">
        <v>0</v>
      </c>
      <c r="U135" s="122">
        <v>0</v>
      </c>
      <c r="V135" s="122">
        <v>0</v>
      </c>
      <c r="W135" s="122">
        <v>0</v>
      </c>
      <c r="X135" s="122">
        <v>0</v>
      </c>
      <c r="Y135" s="122">
        <v>0</v>
      </c>
      <c r="Z135" s="122">
        <v>0</v>
      </c>
      <c r="AA135" s="122">
        <v>0</v>
      </c>
      <c r="AB135" s="122">
        <v>10810.77</v>
      </c>
      <c r="AC135" s="122">
        <v>0</v>
      </c>
      <c r="AD135" s="122">
        <v>0</v>
      </c>
      <c r="AE135" s="124" t="s">
        <v>65</v>
      </c>
      <c r="AF135" s="124">
        <v>2022</v>
      </c>
      <c r="AG135" s="125">
        <v>2022</v>
      </c>
    </row>
    <row r="136" spans="1:33" s="1" customFormat="1" ht="12.75">
      <c r="A136" s="118">
        <v>13</v>
      </c>
      <c r="B136" s="121" t="s">
        <v>132</v>
      </c>
      <c r="C136" s="122">
        <v>4760772.24</v>
      </c>
      <c r="D136" s="122">
        <v>0</v>
      </c>
      <c r="E136" s="122">
        <v>0</v>
      </c>
      <c r="F136" s="122">
        <v>0</v>
      </c>
      <c r="G136" s="122">
        <v>0</v>
      </c>
      <c r="H136" s="122">
        <v>0</v>
      </c>
      <c r="I136" s="122">
        <v>0</v>
      </c>
      <c r="J136" s="123">
        <v>0</v>
      </c>
      <c r="K136" s="122">
        <v>0</v>
      </c>
      <c r="L136" s="122">
        <v>1024</v>
      </c>
      <c r="M136" s="122">
        <v>4690416</v>
      </c>
      <c r="N136" s="122">
        <v>0</v>
      </c>
      <c r="O136" s="122">
        <v>0</v>
      </c>
      <c r="P136" s="122">
        <v>0</v>
      </c>
      <c r="Q136" s="122">
        <v>0</v>
      </c>
      <c r="R136" s="122">
        <v>0</v>
      </c>
      <c r="S136" s="122">
        <v>0</v>
      </c>
      <c r="T136" s="122">
        <v>0</v>
      </c>
      <c r="U136" s="122">
        <v>0</v>
      </c>
      <c r="V136" s="122">
        <v>0</v>
      </c>
      <c r="W136" s="122">
        <v>0</v>
      </c>
      <c r="X136" s="122">
        <v>0</v>
      </c>
      <c r="Y136" s="122">
        <v>0</v>
      </c>
      <c r="Z136" s="122">
        <v>0</v>
      </c>
      <c r="AA136" s="122">
        <v>0</v>
      </c>
      <c r="AB136" s="122">
        <v>70356.240000000005</v>
      </c>
      <c r="AC136" s="122">
        <v>0</v>
      </c>
      <c r="AD136" s="122">
        <v>0</v>
      </c>
      <c r="AE136" s="124" t="s">
        <v>65</v>
      </c>
      <c r="AF136" s="124">
        <v>2022</v>
      </c>
      <c r="AG136" s="125">
        <v>2022</v>
      </c>
    </row>
    <row r="137" spans="1:33" s="1" customFormat="1" ht="12.75">
      <c r="A137" s="118">
        <v>14</v>
      </c>
      <c r="B137" s="121" t="s">
        <v>133</v>
      </c>
      <c r="C137" s="122">
        <v>4331631.53</v>
      </c>
      <c r="D137" s="122">
        <v>0</v>
      </c>
      <c r="E137" s="122">
        <v>0</v>
      </c>
      <c r="F137" s="122">
        <v>0</v>
      </c>
      <c r="G137" s="122">
        <v>0</v>
      </c>
      <c r="H137" s="122">
        <v>0</v>
      </c>
      <c r="I137" s="122">
        <v>0</v>
      </c>
      <c r="J137" s="123">
        <v>2</v>
      </c>
      <c r="K137" s="122">
        <v>4331631.53</v>
      </c>
      <c r="L137" s="122">
        <v>0</v>
      </c>
      <c r="M137" s="122">
        <v>0</v>
      </c>
      <c r="N137" s="122">
        <v>0</v>
      </c>
      <c r="O137" s="122">
        <v>0</v>
      </c>
      <c r="P137" s="122">
        <v>0</v>
      </c>
      <c r="Q137" s="122">
        <v>0</v>
      </c>
      <c r="R137" s="122">
        <v>0</v>
      </c>
      <c r="S137" s="122">
        <v>0</v>
      </c>
      <c r="T137" s="122">
        <v>0</v>
      </c>
      <c r="U137" s="122">
        <v>0</v>
      </c>
      <c r="V137" s="122">
        <v>0</v>
      </c>
      <c r="W137" s="122">
        <v>0</v>
      </c>
      <c r="X137" s="122">
        <v>0</v>
      </c>
      <c r="Y137" s="122">
        <v>0</v>
      </c>
      <c r="Z137" s="122">
        <v>0</v>
      </c>
      <c r="AA137" s="122">
        <v>0</v>
      </c>
      <c r="AB137" s="122">
        <v>0</v>
      </c>
      <c r="AC137" s="122">
        <v>0</v>
      </c>
      <c r="AD137" s="122">
        <v>0</v>
      </c>
      <c r="AE137" s="124" t="s">
        <v>65</v>
      </c>
      <c r="AF137" s="124">
        <v>2022</v>
      </c>
      <c r="AG137" s="125" t="s">
        <v>65</v>
      </c>
    </row>
    <row r="138" spans="1:33" s="1" customFormat="1" ht="12.75">
      <c r="A138" s="118">
        <v>15</v>
      </c>
      <c r="B138" s="121" t="s">
        <v>134</v>
      </c>
      <c r="C138" s="122">
        <v>2789948.7</v>
      </c>
      <c r="D138" s="122">
        <v>0</v>
      </c>
      <c r="E138" s="122">
        <v>0</v>
      </c>
      <c r="F138" s="122">
        <v>0</v>
      </c>
      <c r="G138" s="122">
        <v>0</v>
      </c>
      <c r="H138" s="122">
        <v>0</v>
      </c>
      <c r="I138" s="122">
        <v>0</v>
      </c>
      <c r="J138" s="123">
        <v>0</v>
      </c>
      <c r="K138" s="122">
        <v>0</v>
      </c>
      <c r="L138" s="122">
        <v>600</v>
      </c>
      <c r="M138" s="122">
        <v>2748717.93</v>
      </c>
      <c r="N138" s="122">
        <v>0</v>
      </c>
      <c r="O138" s="122">
        <v>0</v>
      </c>
      <c r="P138" s="122">
        <v>0</v>
      </c>
      <c r="Q138" s="122">
        <v>0</v>
      </c>
      <c r="R138" s="122">
        <v>0</v>
      </c>
      <c r="S138" s="122">
        <v>0</v>
      </c>
      <c r="T138" s="122">
        <v>0</v>
      </c>
      <c r="U138" s="122">
        <v>0</v>
      </c>
      <c r="V138" s="122">
        <v>0</v>
      </c>
      <c r="W138" s="122">
        <v>0</v>
      </c>
      <c r="X138" s="122">
        <v>0</v>
      </c>
      <c r="Y138" s="122">
        <v>0</v>
      </c>
      <c r="Z138" s="122">
        <v>0</v>
      </c>
      <c r="AA138" s="122">
        <v>0</v>
      </c>
      <c r="AB138" s="122">
        <v>41230.769999999997</v>
      </c>
      <c r="AC138" s="122">
        <v>0</v>
      </c>
      <c r="AD138" s="122">
        <v>0</v>
      </c>
      <c r="AE138" s="124" t="s">
        <v>65</v>
      </c>
      <c r="AF138" s="124">
        <v>2022</v>
      </c>
      <c r="AG138" s="125">
        <v>2022</v>
      </c>
    </row>
    <row r="139" spans="1:33" s="1" customFormat="1" ht="12.75">
      <c r="A139" s="118">
        <v>16</v>
      </c>
      <c r="B139" s="121" t="s">
        <v>135</v>
      </c>
      <c r="C139" s="122">
        <v>3242314.75</v>
      </c>
      <c r="D139" s="122">
        <v>0</v>
      </c>
      <c r="E139" s="122">
        <v>0</v>
      </c>
      <c r="F139" s="122">
        <v>0</v>
      </c>
      <c r="G139" s="122">
        <v>0</v>
      </c>
      <c r="H139" s="122">
        <v>0</v>
      </c>
      <c r="I139" s="122">
        <v>0</v>
      </c>
      <c r="J139" s="123">
        <v>0</v>
      </c>
      <c r="K139" s="122">
        <v>0</v>
      </c>
      <c r="L139" s="122">
        <v>747</v>
      </c>
      <c r="M139" s="122">
        <v>3194398.77</v>
      </c>
      <c r="N139" s="122">
        <v>0</v>
      </c>
      <c r="O139" s="122">
        <v>0</v>
      </c>
      <c r="P139" s="122">
        <v>0</v>
      </c>
      <c r="Q139" s="122">
        <v>0</v>
      </c>
      <c r="R139" s="122">
        <v>0</v>
      </c>
      <c r="S139" s="122">
        <v>0</v>
      </c>
      <c r="T139" s="122">
        <v>0</v>
      </c>
      <c r="U139" s="122">
        <v>0</v>
      </c>
      <c r="V139" s="122">
        <v>0</v>
      </c>
      <c r="W139" s="122">
        <v>0</v>
      </c>
      <c r="X139" s="122">
        <v>0</v>
      </c>
      <c r="Y139" s="122">
        <v>0</v>
      </c>
      <c r="Z139" s="122">
        <v>0</v>
      </c>
      <c r="AA139" s="122">
        <v>0</v>
      </c>
      <c r="AB139" s="122">
        <v>47915.98</v>
      </c>
      <c r="AC139" s="122">
        <v>0</v>
      </c>
      <c r="AD139" s="122">
        <v>0</v>
      </c>
      <c r="AE139" s="124" t="s">
        <v>65</v>
      </c>
      <c r="AF139" s="124">
        <v>2022</v>
      </c>
      <c r="AG139" s="125">
        <v>2022</v>
      </c>
    </row>
    <row r="140" spans="1:33" s="1" customFormat="1" ht="12.75">
      <c r="A140" s="118">
        <v>17</v>
      </c>
      <c r="B140" s="121" t="s">
        <v>136</v>
      </c>
      <c r="C140" s="122">
        <v>2210461.9000000004</v>
      </c>
      <c r="D140" s="122">
        <v>0</v>
      </c>
      <c r="E140" s="122">
        <v>0</v>
      </c>
      <c r="F140" s="122">
        <v>0</v>
      </c>
      <c r="G140" s="122">
        <v>0</v>
      </c>
      <c r="H140" s="122">
        <v>0</v>
      </c>
      <c r="I140" s="122">
        <v>0</v>
      </c>
      <c r="J140" s="123">
        <v>0</v>
      </c>
      <c r="K140" s="122">
        <v>0</v>
      </c>
      <c r="L140" s="122">
        <v>483</v>
      </c>
      <c r="M140" s="122">
        <v>2177794.9800000004</v>
      </c>
      <c r="N140" s="122">
        <v>0</v>
      </c>
      <c r="O140" s="122">
        <v>0</v>
      </c>
      <c r="P140" s="122">
        <v>0</v>
      </c>
      <c r="Q140" s="122">
        <v>0</v>
      </c>
      <c r="R140" s="122">
        <v>0</v>
      </c>
      <c r="S140" s="122">
        <v>0</v>
      </c>
      <c r="T140" s="122">
        <v>0</v>
      </c>
      <c r="U140" s="122">
        <v>0</v>
      </c>
      <c r="V140" s="122">
        <v>0</v>
      </c>
      <c r="W140" s="122">
        <v>0</v>
      </c>
      <c r="X140" s="122">
        <v>0</v>
      </c>
      <c r="Y140" s="122">
        <v>0</v>
      </c>
      <c r="Z140" s="122">
        <v>0</v>
      </c>
      <c r="AA140" s="122">
        <v>0</v>
      </c>
      <c r="AB140" s="122">
        <v>32666.92</v>
      </c>
      <c r="AC140" s="122">
        <v>0</v>
      </c>
      <c r="AD140" s="122">
        <v>0</v>
      </c>
      <c r="AE140" s="124" t="s">
        <v>65</v>
      </c>
      <c r="AF140" s="124">
        <v>2022</v>
      </c>
      <c r="AG140" s="125">
        <v>2022</v>
      </c>
    </row>
    <row r="141" spans="1:33" s="1" customFormat="1" ht="12.75">
      <c r="A141" s="118">
        <v>18</v>
      </c>
      <c r="B141" s="121" t="s">
        <v>137</v>
      </c>
      <c r="C141" s="122">
        <v>7557284.3099999996</v>
      </c>
      <c r="D141" s="122">
        <v>0</v>
      </c>
      <c r="E141" s="122">
        <v>0</v>
      </c>
      <c r="F141" s="122">
        <v>0</v>
      </c>
      <c r="G141" s="122">
        <v>0</v>
      </c>
      <c r="H141" s="122">
        <v>0</v>
      </c>
      <c r="I141" s="122">
        <v>0</v>
      </c>
      <c r="J141" s="123">
        <v>0</v>
      </c>
      <c r="K141" s="122">
        <v>0</v>
      </c>
      <c r="L141" s="122">
        <v>1501</v>
      </c>
      <c r="M141" s="122">
        <v>7445600.3099999996</v>
      </c>
      <c r="N141" s="122">
        <v>0</v>
      </c>
      <c r="O141" s="122">
        <v>0</v>
      </c>
      <c r="P141" s="122">
        <v>0</v>
      </c>
      <c r="Q141" s="122">
        <v>0</v>
      </c>
      <c r="R141" s="122">
        <v>0</v>
      </c>
      <c r="S141" s="122">
        <v>0</v>
      </c>
      <c r="T141" s="122">
        <v>0</v>
      </c>
      <c r="U141" s="122">
        <v>0</v>
      </c>
      <c r="V141" s="122">
        <v>0</v>
      </c>
      <c r="W141" s="122">
        <v>0</v>
      </c>
      <c r="X141" s="122">
        <v>0</v>
      </c>
      <c r="Y141" s="122">
        <v>0</v>
      </c>
      <c r="Z141" s="122">
        <v>0</v>
      </c>
      <c r="AA141" s="122">
        <v>0</v>
      </c>
      <c r="AB141" s="122">
        <v>111684</v>
      </c>
      <c r="AC141" s="122">
        <v>0</v>
      </c>
      <c r="AD141" s="122">
        <v>0</v>
      </c>
      <c r="AE141" s="124" t="s">
        <v>65</v>
      </c>
      <c r="AF141" s="124">
        <v>2022</v>
      </c>
      <c r="AG141" s="125">
        <v>2022</v>
      </c>
    </row>
    <row r="142" spans="1:33" s="1" customFormat="1" ht="12.75">
      <c r="A142" s="118">
        <v>19</v>
      </c>
      <c r="B142" s="121" t="s">
        <v>138</v>
      </c>
      <c r="C142" s="122">
        <v>3073377.74</v>
      </c>
      <c r="D142" s="122">
        <v>0</v>
      </c>
      <c r="E142" s="122">
        <v>0</v>
      </c>
      <c r="F142" s="122">
        <v>0</v>
      </c>
      <c r="G142" s="122">
        <v>0</v>
      </c>
      <c r="H142" s="122">
        <v>0</v>
      </c>
      <c r="I142" s="122">
        <v>0</v>
      </c>
      <c r="J142" s="123">
        <v>0</v>
      </c>
      <c r="K142" s="122">
        <v>0</v>
      </c>
      <c r="L142" s="122">
        <v>600</v>
      </c>
      <c r="M142" s="122">
        <v>3027958.3600000003</v>
      </c>
      <c r="N142" s="122">
        <v>0</v>
      </c>
      <c r="O142" s="122">
        <v>0</v>
      </c>
      <c r="P142" s="122">
        <v>0</v>
      </c>
      <c r="Q142" s="122">
        <v>0</v>
      </c>
      <c r="R142" s="122">
        <v>0</v>
      </c>
      <c r="S142" s="122">
        <v>0</v>
      </c>
      <c r="T142" s="122">
        <v>0</v>
      </c>
      <c r="U142" s="122">
        <v>0</v>
      </c>
      <c r="V142" s="122">
        <v>0</v>
      </c>
      <c r="W142" s="122">
        <v>0</v>
      </c>
      <c r="X142" s="122">
        <v>0</v>
      </c>
      <c r="Y142" s="122">
        <v>0</v>
      </c>
      <c r="Z142" s="122">
        <v>0</v>
      </c>
      <c r="AA142" s="122">
        <v>0</v>
      </c>
      <c r="AB142" s="122">
        <v>45419.38</v>
      </c>
      <c r="AC142" s="122">
        <v>0</v>
      </c>
      <c r="AD142" s="122">
        <v>0</v>
      </c>
      <c r="AE142" s="124" t="s">
        <v>65</v>
      </c>
      <c r="AF142" s="124">
        <v>2022</v>
      </c>
      <c r="AG142" s="125">
        <v>2022</v>
      </c>
    </row>
    <row r="143" spans="1:33" s="1" customFormat="1" ht="12.75">
      <c r="A143" s="118">
        <v>20</v>
      </c>
      <c r="B143" s="121" t="s">
        <v>139</v>
      </c>
      <c r="C143" s="122">
        <v>1665415</v>
      </c>
      <c r="D143" s="122">
        <v>0</v>
      </c>
      <c r="E143" s="122">
        <v>0</v>
      </c>
      <c r="F143" s="122">
        <v>0</v>
      </c>
      <c r="G143" s="122">
        <v>0</v>
      </c>
      <c r="H143" s="122">
        <v>0</v>
      </c>
      <c r="I143" s="122">
        <v>0</v>
      </c>
      <c r="J143" s="123">
        <v>0</v>
      </c>
      <c r="K143" s="122">
        <v>0</v>
      </c>
      <c r="L143" s="122">
        <v>369</v>
      </c>
      <c r="M143" s="122">
        <v>1640802.96</v>
      </c>
      <c r="N143" s="122">
        <v>0</v>
      </c>
      <c r="O143" s="122">
        <v>0</v>
      </c>
      <c r="P143" s="122">
        <v>0</v>
      </c>
      <c r="Q143" s="122">
        <v>0</v>
      </c>
      <c r="R143" s="122">
        <v>0</v>
      </c>
      <c r="S143" s="122">
        <v>0</v>
      </c>
      <c r="T143" s="122">
        <v>0</v>
      </c>
      <c r="U143" s="122">
        <v>0</v>
      </c>
      <c r="V143" s="122">
        <v>0</v>
      </c>
      <c r="W143" s="122">
        <v>0</v>
      </c>
      <c r="X143" s="122">
        <v>0</v>
      </c>
      <c r="Y143" s="122">
        <v>0</v>
      </c>
      <c r="Z143" s="122">
        <v>0</v>
      </c>
      <c r="AA143" s="122">
        <v>0</v>
      </c>
      <c r="AB143" s="122">
        <v>24612.04</v>
      </c>
      <c r="AC143" s="122">
        <v>0</v>
      </c>
      <c r="AD143" s="122">
        <v>0</v>
      </c>
      <c r="AE143" s="124" t="s">
        <v>65</v>
      </c>
      <c r="AF143" s="124">
        <v>2022</v>
      </c>
      <c r="AG143" s="125">
        <v>2022</v>
      </c>
    </row>
    <row r="144" spans="1:33" s="1" customFormat="1" ht="12.75">
      <c r="A144" s="118">
        <v>21</v>
      </c>
      <c r="B144" s="121" t="s">
        <v>140</v>
      </c>
      <c r="C144" s="122">
        <v>2384110.7700000005</v>
      </c>
      <c r="D144" s="122">
        <v>0</v>
      </c>
      <c r="E144" s="122">
        <v>0</v>
      </c>
      <c r="F144" s="122">
        <v>0</v>
      </c>
      <c r="G144" s="122">
        <v>0</v>
      </c>
      <c r="H144" s="122">
        <v>0</v>
      </c>
      <c r="I144" s="122">
        <v>0</v>
      </c>
      <c r="J144" s="123">
        <v>0</v>
      </c>
      <c r="K144" s="122">
        <v>0</v>
      </c>
      <c r="L144" s="122">
        <v>525</v>
      </c>
      <c r="M144" s="122">
        <v>2348877.6100000003</v>
      </c>
      <c r="N144" s="122">
        <v>0</v>
      </c>
      <c r="O144" s="122">
        <v>0</v>
      </c>
      <c r="P144" s="122">
        <v>0</v>
      </c>
      <c r="Q144" s="122">
        <v>0</v>
      </c>
      <c r="R144" s="122">
        <v>0</v>
      </c>
      <c r="S144" s="122">
        <v>0</v>
      </c>
      <c r="T144" s="122">
        <v>0</v>
      </c>
      <c r="U144" s="122">
        <v>0</v>
      </c>
      <c r="V144" s="122">
        <v>0</v>
      </c>
      <c r="W144" s="122">
        <v>0</v>
      </c>
      <c r="X144" s="122">
        <v>0</v>
      </c>
      <c r="Y144" s="122">
        <v>0</v>
      </c>
      <c r="Z144" s="122">
        <v>0</v>
      </c>
      <c r="AA144" s="122">
        <v>0</v>
      </c>
      <c r="AB144" s="122">
        <v>35233.160000000003</v>
      </c>
      <c r="AC144" s="122">
        <v>0</v>
      </c>
      <c r="AD144" s="122">
        <v>0</v>
      </c>
      <c r="AE144" s="124" t="s">
        <v>65</v>
      </c>
      <c r="AF144" s="124">
        <v>2022</v>
      </c>
      <c r="AG144" s="125">
        <v>2022</v>
      </c>
    </row>
    <row r="145" spans="1:33" s="1" customFormat="1" ht="12.75">
      <c r="A145" s="118">
        <v>22</v>
      </c>
      <c r="B145" s="121" t="s">
        <v>141</v>
      </c>
      <c r="C145" s="122">
        <v>2817533.3499999996</v>
      </c>
      <c r="D145" s="122">
        <v>0</v>
      </c>
      <c r="E145" s="122">
        <v>0</v>
      </c>
      <c r="F145" s="122">
        <v>0</v>
      </c>
      <c r="G145" s="122">
        <v>0</v>
      </c>
      <c r="H145" s="122">
        <v>0</v>
      </c>
      <c r="I145" s="122">
        <v>0</v>
      </c>
      <c r="J145" s="123">
        <v>0</v>
      </c>
      <c r="K145" s="122">
        <v>0</v>
      </c>
      <c r="L145" s="122">
        <v>614</v>
      </c>
      <c r="M145" s="122">
        <v>2775894.9299999997</v>
      </c>
      <c r="N145" s="122">
        <v>0</v>
      </c>
      <c r="O145" s="122">
        <v>0</v>
      </c>
      <c r="P145" s="122">
        <v>0</v>
      </c>
      <c r="Q145" s="122">
        <v>0</v>
      </c>
      <c r="R145" s="122">
        <v>0</v>
      </c>
      <c r="S145" s="122">
        <v>0</v>
      </c>
      <c r="T145" s="122">
        <v>0</v>
      </c>
      <c r="U145" s="122">
        <v>0</v>
      </c>
      <c r="V145" s="122">
        <v>0</v>
      </c>
      <c r="W145" s="122">
        <v>0</v>
      </c>
      <c r="X145" s="122">
        <v>0</v>
      </c>
      <c r="Y145" s="122">
        <v>0</v>
      </c>
      <c r="Z145" s="122">
        <v>0</v>
      </c>
      <c r="AA145" s="122">
        <v>0</v>
      </c>
      <c r="AB145" s="122">
        <v>41638.42</v>
      </c>
      <c r="AC145" s="122">
        <v>0</v>
      </c>
      <c r="AD145" s="122">
        <v>0</v>
      </c>
      <c r="AE145" s="124" t="s">
        <v>65</v>
      </c>
      <c r="AF145" s="124">
        <v>2022</v>
      </c>
      <c r="AG145" s="125">
        <v>2022</v>
      </c>
    </row>
    <row r="146" spans="1:33" s="1" customFormat="1" ht="12.75">
      <c r="A146" s="118">
        <v>23</v>
      </c>
      <c r="B146" s="121" t="s">
        <v>143</v>
      </c>
      <c r="C146" s="122">
        <v>1660239.97</v>
      </c>
      <c r="D146" s="122">
        <v>0</v>
      </c>
      <c r="E146" s="122">
        <v>0</v>
      </c>
      <c r="F146" s="122">
        <v>0</v>
      </c>
      <c r="G146" s="122">
        <v>0</v>
      </c>
      <c r="H146" s="122">
        <v>0</v>
      </c>
      <c r="I146" s="122">
        <v>0</v>
      </c>
      <c r="J146" s="123">
        <v>0</v>
      </c>
      <c r="K146" s="122">
        <v>0</v>
      </c>
      <c r="L146" s="122">
        <v>370</v>
      </c>
      <c r="M146" s="122">
        <v>1635704.4</v>
      </c>
      <c r="N146" s="122">
        <v>0</v>
      </c>
      <c r="O146" s="122">
        <v>0</v>
      </c>
      <c r="P146" s="122">
        <v>0</v>
      </c>
      <c r="Q146" s="122">
        <v>0</v>
      </c>
      <c r="R146" s="122">
        <v>0</v>
      </c>
      <c r="S146" s="122">
        <v>0</v>
      </c>
      <c r="T146" s="122">
        <v>0</v>
      </c>
      <c r="U146" s="122">
        <v>0</v>
      </c>
      <c r="V146" s="122">
        <v>0</v>
      </c>
      <c r="W146" s="122">
        <v>0</v>
      </c>
      <c r="X146" s="122">
        <v>0</v>
      </c>
      <c r="Y146" s="122">
        <v>0</v>
      </c>
      <c r="Z146" s="122">
        <v>0</v>
      </c>
      <c r="AA146" s="122">
        <v>0</v>
      </c>
      <c r="AB146" s="122">
        <v>24535.57</v>
      </c>
      <c r="AC146" s="122">
        <v>0</v>
      </c>
      <c r="AD146" s="122">
        <v>0</v>
      </c>
      <c r="AE146" s="124" t="s">
        <v>65</v>
      </c>
      <c r="AF146" s="124">
        <v>2022</v>
      </c>
      <c r="AG146" s="125">
        <v>2022</v>
      </c>
    </row>
    <row r="147" spans="1:33" s="1" customFormat="1" ht="12.75">
      <c r="A147" s="118">
        <v>24</v>
      </c>
      <c r="B147" s="121" t="s">
        <v>144</v>
      </c>
      <c r="C147" s="122">
        <v>2407235.63</v>
      </c>
      <c r="D147" s="122">
        <v>0</v>
      </c>
      <c r="E147" s="122">
        <v>0</v>
      </c>
      <c r="F147" s="122">
        <v>0</v>
      </c>
      <c r="G147" s="122">
        <v>0</v>
      </c>
      <c r="H147" s="122">
        <v>0</v>
      </c>
      <c r="I147" s="122">
        <v>0</v>
      </c>
      <c r="J147" s="123">
        <v>0</v>
      </c>
      <c r="K147" s="122">
        <v>0</v>
      </c>
      <c r="L147" s="122">
        <v>530</v>
      </c>
      <c r="M147" s="122">
        <v>2371660.7199999997</v>
      </c>
      <c r="N147" s="122">
        <v>0</v>
      </c>
      <c r="O147" s="122">
        <v>0</v>
      </c>
      <c r="P147" s="122">
        <v>0</v>
      </c>
      <c r="Q147" s="122">
        <v>0</v>
      </c>
      <c r="R147" s="122">
        <v>0</v>
      </c>
      <c r="S147" s="122">
        <v>0</v>
      </c>
      <c r="T147" s="122">
        <v>0</v>
      </c>
      <c r="U147" s="122">
        <v>0</v>
      </c>
      <c r="V147" s="122">
        <v>0</v>
      </c>
      <c r="W147" s="122">
        <v>0</v>
      </c>
      <c r="X147" s="122">
        <v>0</v>
      </c>
      <c r="Y147" s="122">
        <v>0</v>
      </c>
      <c r="Z147" s="122">
        <v>0</v>
      </c>
      <c r="AA147" s="122">
        <v>0</v>
      </c>
      <c r="AB147" s="122">
        <v>35574.910000000003</v>
      </c>
      <c r="AC147" s="122">
        <v>0</v>
      </c>
      <c r="AD147" s="122">
        <v>0</v>
      </c>
      <c r="AE147" s="124" t="s">
        <v>65</v>
      </c>
      <c r="AF147" s="124">
        <v>2022</v>
      </c>
      <c r="AG147" s="125">
        <v>2022</v>
      </c>
    </row>
    <row r="148" spans="1:33" s="1" customFormat="1" ht="12.75">
      <c r="A148" s="118">
        <v>25</v>
      </c>
      <c r="B148" s="121" t="s">
        <v>145</v>
      </c>
      <c r="C148" s="122">
        <v>1790689.27</v>
      </c>
      <c r="D148" s="122">
        <v>0</v>
      </c>
      <c r="E148" s="122">
        <v>0</v>
      </c>
      <c r="F148" s="122">
        <v>0</v>
      </c>
      <c r="G148" s="122">
        <v>0</v>
      </c>
      <c r="H148" s="122">
        <v>0</v>
      </c>
      <c r="I148" s="122">
        <v>0</v>
      </c>
      <c r="J148" s="123">
        <v>0</v>
      </c>
      <c r="K148" s="122">
        <v>0</v>
      </c>
      <c r="L148" s="122">
        <v>396</v>
      </c>
      <c r="M148" s="122">
        <v>1764225.8800000001</v>
      </c>
      <c r="N148" s="122">
        <v>0</v>
      </c>
      <c r="O148" s="122">
        <v>0</v>
      </c>
      <c r="P148" s="122">
        <v>0</v>
      </c>
      <c r="Q148" s="122">
        <v>0</v>
      </c>
      <c r="R148" s="122">
        <v>0</v>
      </c>
      <c r="S148" s="122">
        <v>0</v>
      </c>
      <c r="T148" s="122">
        <v>0</v>
      </c>
      <c r="U148" s="122">
        <v>0</v>
      </c>
      <c r="V148" s="122">
        <v>0</v>
      </c>
      <c r="W148" s="122">
        <v>0</v>
      </c>
      <c r="X148" s="122">
        <v>0</v>
      </c>
      <c r="Y148" s="122">
        <v>0</v>
      </c>
      <c r="Z148" s="122">
        <v>0</v>
      </c>
      <c r="AA148" s="122">
        <v>0</v>
      </c>
      <c r="AB148" s="122">
        <v>26463.39</v>
      </c>
      <c r="AC148" s="122">
        <v>0</v>
      </c>
      <c r="AD148" s="122">
        <v>0</v>
      </c>
      <c r="AE148" s="124" t="s">
        <v>65</v>
      </c>
      <c r="AF148" s="124">
        <v>2022</v>
      </c>
      <c r="AG148" s="125">
        <v>2022</v>
      </c>
    </row>
    <row r="149" spans="1:33" s="1" customFormat="1" ht="12.75">
      <c r="A149" s="118">
        <v>26</v>
      </c>
      <c r="B149" s="121" t="s">
        <v>155</v>
      </c>
      <c r="C149" s="122">
        <v>6300000</v>
      </c>
      <c r="D149" s="122">
        <v>0</v>
      </c>
      <c r="E149" s="122">
        <v>0</v>
      </c>
      <c r="F149" s="122">
        <v>0</v>
      </c>
      <c r="G149" s="122">
        <v>0</v>
      </c>
      <c r="H149" s="122">
        <v>0</v>
      </c>
      <c r="I149" s="122">
        <v>0</v>
      </c>
      <c r="J149" s="123">
        <v>3</v>
      </c>
      <c r="K149" s="122">
        <v>6300000</v>
      </c>
      <c r="L149" s="122">
        <v>0</v>
      </c>
      <c r="M149" s="122">
        <v>0</v>
      </c>
      <c r="N149" s="122">
        <v>0</v>
      </c>
      <c r="O149" s="122">
        <v>0</v>
      </c>
      <c r="P149" s="122">
        <v>0</v>
      </c>
      <c r="Q149" s="122">
        <v>0</v>
      </c>
      <c r="R149" s="122">
        <v>0</v>
      </c>
      <c r="S149" s="122">
        <v>0</v>
      </c>
      <c r="T149" s="122">
        <v>0</v>
      </c>
      <c r="U149" s="122">
        <v>0</v>
      </c>
      <c r="V149" s="122">
        <v>0</v>
      </c>
      <c r="W149" s="122">
        <v>0</v>
      </c>
      <c r="X149" s="122">
        <v>0</v>
      </c>
      <c r="Y149" s="122">
        <v>0</v>
      </c>
      <c r="Z149" s="122">
        <v>0</v>
      </c>
      <c r="AA149" s="122">
        <v>0</v>
      </c>
      <c r="AB149" s="122">
        <v>0</v>
      </c>
      <c r="AC149" s="122">
        <v>0</v>
      </c>
      <c r="AD149" s="122">
        <v>0</v>
      </c>
      <c r="AE149" s="124" t="s">
        <v>65</v>
      </c>
      <c r="AF149" s="124">
        <v>2022</v>
      </c>
      <c r="AG149" s="125" t="s">
        <v>65</v>
      </c>
    </row>
    <row r="150" spans="1:33" s="20" customFormat="1">
      <c r="A150" s="49"/>
      <c r="B150" s="50"/>
      <c r="C150" s="51"/>
      <c r="D150" s="51"/>
      <c r="E150" s="51"/>
      <c r="F150" s="51"/>
      <c r="G150" s="51"/>
      <c r="H150" s="51"/>
      <c r="I150" s="51"/>
      <c r="J150" s="50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2"/>
      <c r="AF150" s="52"/>
      <c r="AG150" s="52"/>
    </row>
    <row r="151" spans="1:33" s="20" customFormat="1" ht="30.75">
      <c r="A151" s="155" t="s">
        <v>149</v>
      </c>
      <c r="B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</row>
    <row r="152" spans="1:33" s="20" customFormat="1">
      <c r="A152" s="105"/>
      <c r="B152" s="109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</row>
  </sheetData>
  <mergeCells count="41">
    <mergeCell ref="X1:AG1"/>
    <mergeCell ref="X2:AG2"/>
    <mergeCell ref="X3:AG3"/>
    <mergeCell ref="R14:S15"/>
    <mergeCell ref="T14:T15"/>
    <mergeCell ref="K5:T5"/>
    <mergeCell ref="K6:T6"/>
    <mergeCell ref="K7:T7"/>
    <mergeCell ref="A11:AG11"/>
    <mergeCell ref="J14:K15"/>
    <mergeCell ref="AE13:AE16"/>
    <mergeCell ref="Y14:Y15"/>
    <mergeCell ref="Z14:Z15"/>
    <mergeCell ref="AA14:AA15"/>
    <mergeCell ref="A151:AG151"/>
    <mergeCell ref="A13:A16"/>
    <mergeCell ref="B13:B16"/>
    <mergeCell ref="C13:C15"/>
    <mergeCell ref="D13:S13"/>
    <mergeCell ref="T13:AD13"/>
    <mergeCell ref="U14:U15"/>
    <mergeCell ref="V14:V15"/>
    <mergeCell ref="W14:W15"/>
    <mergeCell ref="X14:X15"/>
    <mergeCell ref="A18:B18"/>
    <mergeCell ref="N14:O15"/>
    <mergeCell ref="P14:Q15"/>
    <mergeCell ref="AF13:AF16"/>
    <mergeCell ref="AG13:AG16"/>
    <mergeCell ref="D14:I14"/>
    <mergeCell ref="A123:B123"/>
    <mergeCell ref="L14:M15"/>
    <mergeCell ref="X5:AG5"/>
    <mergeCell ref="X6:AG6"/>
    <mergeCell ref="X7:AG7"/>
    <mergeCell ref="A9:AG9"/>
    <mergeCell ref="A10:AG10"/>
    <mergeCell ref="AB14:AB15"/>
    <mergeCell ref="AC14:AC15"/>
    <mergeCell ref="AD14:AD15"/>
    <mergeCell ref="A59:B59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4"/>
  <sheetViews>
    <sheetView topLeftCell="C1" zoomScale="110" zoomScaleNormal="110" workbookViewId="0">
      <selection activeCell="R125" sqref="R125"/>
    </sheetView>
  </sheetViews>
  <sheetFormatPr defaultRowHeight="15"/>
  <cols>
    <col min="1" max="1" width="3.140625" style="39" customWidth="1"/>
    <col min="2" max="2" width="34.140625" style="5" customWidth="1"/>
    <col min="3" max="3" width="4.5703125" style="39" customWidth="1"/>
    <col min="4" max="4" width="4.140625" style="39" customWidth="1"/>
    <col min="5" max="5" width="19.28515625" style="39" customWidth="1"/>
    <col min="6" max="6" width="3.140625" style="39" customWidth="1"/>
    <col min="7" max="7" width="3.28515625" style="39" customWidth="1"/>
    <col min="8" max="9" width="9.140625" style="5" customWidth="1"/>
    <col min="10" max="10" width="9" style="5" customWidth="1"/>
    <col min="11" max="11" width="5.85546875" style="5" customWidth="1"/>
    <col min="12" max="12" width="6.85546875" style="5" customWidth="1"/>
    <col min="13" max="13" width="9.28515625" style="5" customWidth="1"/>
    <col min="14" max="14" width="19.42578125" style="5" customWidth="1"/>
    <col min="15" max="15" width="14.28515625" style="5" customWidth="1"/>
    <col min="16" max="16" width="9" style="5" customWidth="1"/>
    <col min="17" max="17" width="10.28515625" style="5" customWidth="1"/>
    <col min="18" max="18" width="9.7109375" style="4" bestFit="1" customWidth="1"/>
    <col min="19" max="20" width="9.28515625" style="4" bestFit="1" customWidth="1"/>
  </cols>
  <sheetData>
    <row r="1" spans="1:20" ht="23.25" customHeight="1">
      <c r="A1" s="37"/>
      <c r="B1" s="22"/>
      <c r="C1" s="37"/>
      <c r="D1" s="37"/>
      <c r="E1" s="38"/>
      <c r="F1" s="37"/>
      <c r="G1" s="37"/>
      <c r="H1" s="22"/>
      <c r="I1" s="22"/>
      <c r="J1" s="168" t="s">
        <v>253</v>
      </c>
      <c r="K1" s="168"/>
      <c r="L1" s="168"/>
      <c r="M1" s="168"/>
      <c r="N1" s="168"/>
      <c r="O1" s="168"/>
      <c r="P1" s="168"/>
      <c r="Q1" s="168"/>
    </row>
    <row r="2" spans="1:20" ht="65.25" customHeight="1">
      <c r="A2" s="37"/>
      <c r="B2" s="22"/>
      <c r="C2" s="37"/>
      <c r="D2" s="37"/>
      <c r="E2" s="38"/>
      <c r="F2" s="37"/>
      <c r="G2" s="37"/>
      <c r="H2" s="22"/>
      <c r="I2" s="22"/>
      <c r="J2" s="22"/>
      <c r="K2" s="184" t="s">
        <v>151</v>
      </c>
      <c r="L2" s="185"/>
      <c r="M2" s="185"/>
      <c r="N2" s="185"/>
      <c r="O2" s="185"/>
      <c r="P2" s="185"/>
      <c r="Q2" s="185"/>
    </row>
    <row r="3" spans="1:20" s="2" customFormat="1" ht="8.25" customHeight="1">
      <c r="A3" s="37"/>
      <c r="B3" s="22"/>
      <c r="C3" s="37"/>
      <c r="D3" s="37"/>
      <c r="E3" s="38"/>
      <c r="F3" s="37"/>
      <c r="G3" s="37"/>
      <c r="H3" s="22"/>
      <c r="I3" s="22"/>
      <c r="J3" s="22"/>
      <c r="K3" s="74"/>
      <c r="L3" s="74"/>
      <c r="M3" s="74"/>
      <c r="N3" s="74"/>
      <c r="O3" s="74"/>
      <c r="P3" s="74"/>
      <c r="Q3" s="74"/>
      <c r="R3" s="4"/>
      <c r="S3" s="4"/>
      <c r="T3" s="4"/>
    </row>
    <row r="4" spans="1:20" s="2" customFormat="1" ht="36" customHeight="1">
      <c r="A4" s="169" t="s">
        <v>150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4"/>
      <c r="S4" s="4"/>
      <c r="T4" s="4"/>
    </row>
    <row r="5" spans="1:20" s="2" customFormat="1" ht="11.25" customHeight="1">
      <c r="A5" s="40"/>
      <c r="B5" s="23"/>
      <c r="C5" s="37"/>
      <c r="D5" s="37"/>
      <c r="E5" s="38"/>
      <c r="F5" s="37"/>
      <c r="G5" s="37"/>
      <c r="H5" s="22"/>
      <c r="I5" s="22"/>
      <c r="J5" s="22"/>
      <c r="K5" s="74"/>
      <c r="L5" s="74"/>
      <c r="M5" s="74"/>
      <c r="N5" s="74"/>
      <c r="O5" s="74"/>
      <c r="P5" s="74"/>
      <c r="Q5" s="74"/>
      <c r="R5" s="4"/>
      <c r="S5" s="4"/>
      <c r="T5" s="4"/>
    </row>
    <row r="6" spans="1:20" ht="45.75" customHeight="1">
      <c r="A6" s="183" t="s">
        <v>2</v>
      </c>
      <c r="B6" s="183" t="s">
        <v>18</v>
      </c>
      <c r="C6" s="183" t="s">
        <v>19</v>
      </c>
      <c r="D6" s="176"/>
      <c r="E6" s="174" t="s">
        <v>20</v>
      </c>
      <c r="F6" s="174" t="s">
        <v>21</v>
      </c>
      <c r="G6" s="174" t="s">
        <v>22</v>
      </c>
      <c r="H6" s="174" t="s">
        <v>23</v>
      </c>
      <c r="I6" s="183" t="s">
        <v>24</v>
      </c>
      <c r="J6" s="175"/>
      <c r="K6" s="180" t="s">
        <v>25</v>
      </c>
      <c r="L6" s="171" t="s">
        <v>26</v>
      </c>
      <c r="M6" s="171" t="s">
        <v>206</v>
      </c>
      <c r="N6" s="171" t="s">
        <v>147</v>
      </c>
      <c r="O6" s="171" t="s">
        <v>4</v>
      </c>
      <c r="P6" s="174" t="s">
        <v>27</v>
      </c>
      <c r="Q6" s="174" t="s">
        <v>28</v>
      </c>
    </row>
    <row r="7" spans="1:20" ht="15" customHeight="1">
      <c r="A7" s="176"/>
      <c r="B7" s="175"/>
      <c r="C7" s="174" t="s">
        <v>29</v>
      </c>
      <c r="D7" s="171" t="s">
        <v>30</v>
      </c>
      <c r="E7" s="176"/>
      <c r="F7" s="176"/>
      <c r="G7" s="176"/>
      <c r="H7" s="175"/>
      <c r="I7" s="174" t="s">
        <v>31</v>
      </c>
      <c r="J7" s="174" t="s">
        <v>32</v>
      </c>
      <c r="K7" s="181"/>
      <c r="L7" s="172"/>
      <c r="M7" s="172"/>
      <c r="N7" s="172"/>
      <c r="O7" s="172"/>
      <c r="P7" s="175"/>
      <c r="Q7" s="175"/>
    </row>
    <row r="8" spans="1:20" ht="144.75" customHeight="1">
      <c r="A8" s="176"/>
      <c r="B8" s="175"/>
      <c r="C8" s="176"/>
      <c r="D8" s="178"/>
      <c r="E8" s="176"/>
      <c r="F8" s="176"/>
      <c r="G8" s="176"/>
      <c r="H8" s="175"/>
      <c r="I8" s="175"/>
      <c r="J8" s="175"/>
      <c r="K8" s="182"/>
      <c r="L8" s="172"/>
      <c r="M8" s="172"/>
      <c r="N8" s="172"/>
      <c r="O8" s="173"/>
      <c r="P8" s="175"/>
      <c r="Q8" s="175"/>
    </row>
    <row r="9" spans="1:20" ht="31.5" customHeight="1">
      <c r="A9" s="177"/>
      <c r="B9" s="187"/>
      <c r="C9" s="177"/>
      <c r="D9" s="179"/>
      <c r="E9" s="176"/>
      <c r="F9" s="177"/>
      <c r="G9" s="177"/>
      <c r="H9" s="6" t="s">
        <v>16</v>
      </c>
      <c r="I9" s="6" t="s">
        <v>16</v>
      </c>
      <c r="J9" s="6" t="s">
        <v>16</v>
      </c>
      <c r="K9" s="6" t="s">
        <v>33</v>
      </c>
      <c r="L9" s="173"/>
      <c r="M9" s="173"/>
      <c r="N9" s="173"/>
      <c r="O9" s="6" t="s">
        <v>14</v>
      </c>
      <c r="P9" s="7" t="s">
        <v>34</v>
      </c>
      <c r="Q9" s="6" t="s">
        <v>34</v>
      </c>
    </row>
    <row r="10" spans="1:20" s="1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43">
        <v>11</v>
      </c>
      <c r="L10" s="42">
        <v>12</v>
      </c>
      <c r="M10" s="42">
        <v>13</v>
      </c>
      <c r="N10" s="42">
        <v>14</v>
      </c>
      <c r="O10" s="42">
        <v>15</v>
      </c>
      <c r="P10" s="42">
        <v>16</v>
      </c>
      <c r="Q10" s="42">
        <v>17</v>
      </c>
      <c r="R10" s="11"/>
      <c r="S10" s="11"/>
      <c r="T10" s="11"/>
    </row>
    <row r="11" spans="1:20" s="54" customFormat="1" ht="18.75" customHeight="1">
      <c r="A11" s="188" t="s">
        <v>243</v>
      </c>
      <c r="B11" s="189"/>
      <c r="C11" s="85" t="s">
        <v>68</v>
      </c>
      <c r="D11" s="85" t="s">
        <v>68</v>
      </c>
      <c r="E11" s="85" t="s">
        <v>68</v>
      </c>
      <c r="F11" s="85" t="s">
        <v>68</v>
      </c>
      <c r="G11" s="85" t="s">
        <v>68</v>
      </c>
      <c r="H11" s="86">
        <f>SUM(H12:H51)</f>
        <v>115983.30999999998</v>
      </c>
      <c r="I11" s="86">
        <f>SUM(I12:I51)</f>
        <v>99222.319999999992</v>
      </c>
      <c r="J11" s="86">
        <f>SUM(J12:J51)</f>
        <v>92584.569999999978</v>
      </c>
      <c r="K11" s="87">
        <f>SUM(K12:K51)</f>
        <v>4439</v>
      </c>
      <c r="L11" s="88" t="s">
        <v>68</v>
      </c>
      <c r="M11" s="88" t="s">
        <v>68</v>
      </c>
      <c r="N11" s="88" t="s">
        <v>68</v>
      </c>
      <c r="O11" s="86">
        <f>SUM(O12:O51)</f>
        <v>116775934.10000001</v>
      </c>
      <c r="P11" s="86">
        <f>SUM(P12:P51)</f>
        <v>78637.196180093175</v>
      </c>
      <c r="Q11" s="86">
        <f>MAX(Q12:Q51)</f>
        <v>7671.2673414891633</v>
      </c>
      <c r="R11" s="53"/>
      <c r="S11" s="53"/>
      <c r="T11" s="53"/>
    </row>
    <row r="12" spans="1:20" s="54" customFormat="1" ht="12.75">
      <c r="A12" s="89">
        <v>1</v>
      </c>
      <c r="B12" s="121" t="s">
        <v>77</v>
      </c>
      <c r="C12" s="130">
        <v>1974</v>
      </c>
      <c r="D12" s="130"/>
      <c r="E12" s="131" t="s">
        <v>54</v>
      </c>
      <c r="F12" s="130">
        <v>5</v>
      </c>
      <c r="G12" s="130">
        <v>6</v>
      </c>
      <c r="H12" s="132">
        <v>4988.6899999999996</v>
      </c>
      <c r="I12" s="132">
        <v>4519.59</v>
      </c>
      <c r="J12" s="132">
        <v>4250.8900000000003</v>
      </c>
      <c r="K12" s="133">
        <v>200</v>
      </c>
      <c r="L12" s="130" t="s">
        <v>55</v>
      </c>
      <c r="M12" s="130" t="s">
        <v>56</v>
      </c>
      <c r="N12" s="134" t="s">
        <v>60</v>
      </c>
      <c r="O12" s="132">
        <v>2649277.08</v>
      </c>
      <c r="P12" s="132">
        <v>531.05666617889676</v>
      </c>
      <c r="Q12" s="132">
        <v>1386.9024557148271</v>
      </c>
      <c r="R12" s="53"/>
      <c r="S12" s="53"/>
      <c r="T12" s="53"/>
    </row>
    <row r="13" spans="1:20" s="54" customFormat="1" ht="12.75">
      <c r="A13" s="89">
        <v>2</v>
      </c>
      <c r="B13" s="121" t="s">
        <v>78</v>
      </c>
      <c r="C13" s="130">
        <v>1975</v>
      </c>
      <c r="D13" s="130"/>
      <c r="E13" s="131" t="s">
        <v>54</v>
      </c>
      <c r="F13" s="130">
        <v>5</v>
      </c>
      <c r="G13" s="130">
        <v>8</v>
      </c>
      <c r="H13" s="132">
        <v>6689.89</v>
      </c>
      <c r="I13" s="132">
        <v>6122.82</v>
      </c>
      <c r="J13" s="132">
        <v>5460.0199999999995</v>
      </c>
      <c r="K13" s="133">
        <v>285</v>
      </c>
      <c r="L13" s="130" t="s">
        <v>55</v>
      </c>
      <c r="M13" s="130" t="s">
        <v>56</v>
      </c>
      <c r="N13" s="134" t="s">
        <v>202</v>
      </c>
      <c r="O13" s="132">
        <v>2624505.91</v>
      </c>
      <c r="P13" s="132">
        <v>392.30927713310683</v>
      </c>
      <c r="Q13" s="132">
        <v>3606.6499999999996</v>
      </c>
      <c r="R13" s="53"/>
      <c r="S13" s="53"/>
      <c r="T13" s="53"/>
    </row>
    <row r="14" spans="1:20" s="54" customFormat="1" ht="12.75">
      <c r="A14" s="89">
        <v>3</v>
      </c>
      <c r="B14" s="121" t="s">
        <v>79</v>
      </c>
      <c r="C14" s="130">
        <v>1954</v>
      </c>
      <c r="D14" s="130"/>
      <c r="E14" s="131" t="s">
        <v>58</v>
      </c>
      <c r="F14" s="130">
        <v>2</v>
      </c>
      <c r="G14" s="130">
        <v>3</v>
      </c>
      <c r="H14" s="132">
        <v>641.79999999999995</v>
      </c>
      <c r="I14" s="132">
        <v>552.4</v>
      </c>
      <c r="J14" s="132">
        <v>505.4</v>
      </c>
      <c r="K14" s="133">
        <v>34</v>
      </c>
      <c r="L14" s="130" t="s">
        <v>55</v>
      </c>
      <c r="M14" s="130" t="s">
        <v>56</v>
      </c>
      <c r="N14" s="134" t="s">
        <v>60</v>
      </c>
      <c r="O14" s="132">
        <v>3188621.1</v>
      </c>
      <c r="P14" s="132">
        <v>4968.2472732938613</v>
      </c>
      <c r="Q14" s="132">
        <v>5832.5740105952018</v>
      </c>
      <c r="R14" s="53"/>
      <c r="S14" s="53"/>
      <c r="T14" s="53"/>
    </row>
    <row r="15" spans="1:20" s="54" customFormat="1" ht="25.5">
      <c r="A15" s="89">
        <v>4</v>
      </c>
      <c r="B15" s="121" t="s">
        <v>80</v>
      </c>
      <c r="C15" s="130">
        <v>1975</v>
      </c>
      <c r="D15" s="130"/>
      <c r="E15" s="131" t="s">
        <v>58</v>
      </c>
      <c r="F15" s="130">
        <v>5</v>
      </c>
      <c r="G15" s="130">
        <v>4</v>
      </c>
      <c r="H15" s="132">
        <v>3325.2</v>
      </c>
      <c r="I15" s="132">
        <v>2700</v>
      </c>
      <c r="J15" s="132">
        <v>2574</v>
      </c>
      <c r="K15" s="133">
        <v>116</v>
      </c>
      <c r="L15" s="130" t="s">
        <v>55</v>
      </c>
      <c r="M15" s="130" t="s">
        <v>56</v>
      </c>
      <c r="N15" s="134" t="s">
        <v>63</v>
      </c>
      <c r="O15" s="132">
        <v>5265781.6800000006</v>
      </c>
      <c r="P15" s="132">
        <v>1583.5984843016963</v>
      </c>
      <c r="Q15" s="132">
        <v>2050.7424004571153</v>
      </c>
      <c r="R15" s="53"/>
      <c r="S15" s="53"/>
      <c r="T15" s="53"/>
    </row>
    <row r="16" spans="1:20" s="54" customFormat="1" ht="12.75">
      <c r="A16" s="89">
        <v>5</v>
      </c>
      <c r="B16" s="121" t="s">
        <v>81</v>
      </c>
      <c r="C16" s="130">
        <v>1966</v>
      </c>
      <c r="D16" s="130"/>
      <c r="E16" s="131" t="s">
        <v>58</v>
      </c>
      <c r="F16" s="130">
        <v>4</v>
      </c>
      <c r="G16" s="130">
        <v>4</v>
      </c>
      <c r="H16" s="132">
        <v>2747.7</v>
      </c>
      <c r="I16" s="132">
        <v>2392.9</v>
      </c>
      <c r="J16" s="132">
        <v>2351.5</v>
      </c>
      <c r="K16" s="133">
        <v>113</v>
      </c>
      <c r="L16" s="130" t="s">
        <v>55</v>
      </c>
      <c r="M16" s="130" t="s">
        <v>56</v>
      </c>
      <c r="N16" s="134" t="s">
        <v>202</v>
      </c>
      <c r="O16" s="132">
        <v>4506717.16</v>
      </c>
      <c r="P16" s="132">
        <v>1640.1780252574883</v>
      </c>
      <c r="Q16" s="132">
        <v>2216.0993412672419</v>
      </c>
      <c r="R16" s="53"/>
      <c r="S16" s="53"/>
      <c r="T16" s="53"/>
    </row>
    <row r="17" spans="1:20" s="54" customFormat="1" ht="25.5">
      <c r="A17" s="89">
        <v>6</v>
      </c>
      <c r="B17" s="121" t="s">
        <v>82</v>
      </c>
      <c r="C17" s="130" t="s">
        <v>146</v>
      </c>
      <c r="D17" s="130"/>
      <c r="E17" s="131" t="s">
        <v>58</v>
      </c>
      <c r="F17" s="130">
        <v>9</v>
      </c>
      <c r="G17" s="130">
        <v>3</v>
      </c>
      <c r="H17" s="132">
        <v>5754.2</v>
      </c>
      <c r="I17" s="132">
        <v>5754.2</v>
      </c>
      <c r="J17" s="132">
        <v>5645.8</v>
      </c>
      <c r="K17" s="133">
        <v>251</v>
      </c>
      <c r="L17" s="130" t="s">
        <v>55</v>
      </c>
      <c r="M17" s="130" t="s">
        <v>56</v>
      </c>
      <c r="N17" s="134" t="s">
        <v>63</v>
      </c>
      <c r="O17" s="132">
        <v>4873547.67</v>
      </c>
      <c r="P17" s="132">
        <v>846.95486253519175</v>
      </c>
      <c r="Q17" s="132">
        <v>1281.3944596990025</v>
      </c>
      <c r="R17" s="53"/>
      <c r="S17" s="53"/>
      <c r="T17" s="53"/>
    </row>
    <row r="18" spans="1:20" s="54" customFormat="1" ht="12.75">
      <c r="A18" s="89">
        <v>7</v>
      </c>
      <c r="B18" s="121" t="s">
        <v>83</v>
      </c>
      <c r="C18" s="130">
        <v>1949</v>
      </c>
      <c r="D18" s="130"/>
      <c r="E18" s="131" t="s">
        <v>66</v>
      </c>
      <c r="F18" s="130">
        <v>2</v>
      </c>
      <c r="G18" s="130">
        <v>1</v>
      </c>
      <c r="H18" s="132">
        <v>499.5</v>
      </c>
      <c r="I18" s="132">
        <v>450.4</v>
      </c>
      <c r="J18" s="132">
        <v>450.4</v>
      </c>
      <c r="K18" s="133">
        <v>13</v>
      </c>
      <c r="L18" s="130" t="s">
        <v>55</v>
      </c>
      <c r="M18" s="130" t="s">
        <v>64</v>
      </c>
      <c r="N18" s="134" t="s">
        <v>65</v>
      </c>
      <c r="O18" s="132">
        <v>2215482.85</v>
      </c>
      <c r="P18" s="132">
        <v>4435.4011011011016</v>
      </c>
      <c r="Q18" s="132">
        <v>5543.1997157157157</v>
      </c>
      <c r="R18" s="53"/>
      <c r="S18" s="53"/>
      <c r="T18" s="53"/>
    </row>
    <row r="19" spans="1:20" s="54" customFormat="1" ht="12.75">
      <c r="A19" s="89">
        <v>8</v>
      </c>
      <c r="B19" s="121" t="s">
        <v>84</v>
      </c>
      <c r="C19" s="130">
        <v>1992</v>
      </c>
      <c r="D19" s="130"/>
      <c r="E19" s="131" t="s">
        <v>58</v>
      </c>
      <c r="F19" s="130">
        <v>9</v>
      </c>
      <c r="G19" s="130">
        <v>3</v>
      </c>
      <c r="H19" s="132">
        <v>6502.8</v>
      </c>
      <c r="I19" s="132">
        <v>5918.2</v>
      </c>
      <c r="J19" s="132">
        <v>5402.9</v>
      </c>
      <c r="K19" s="133">
        <v>278</v>
      </c>
      <c r="L19" s="130" t="s">
        <v>55</v>
      </c>
      <c r="M19" s="130" t="s">
        <v>56</v>
      </c>
      <c r="N19" s="134" t="s">
        <v>202</v>
      </c>
      <c r="O19" s="132">
        <v>4885396.4400000004</v>
      </c>
      <c r="P19" s="132">
        <v>751.27582579811781</v>
      </c>
      <c r="Q19" s="132">
        <v>1133.8807898136188</v>
      </c>
      <c r="R19" s="53"/>
      <c r="S19" s="53"/>
      <c r="T19" s="53"/>
    </row>
    <row r="20" spans="1:20" s="54" customFormat="1" ht="12.75">
      <c r="A20" s="89">
        <v>9</v>
      </c>
      <c r="B20" s="121" t="s">
        <v>85</v>
      </c>
      <c r="C20" s="130">
        <v>1974</v>
      </c>
      <c r="D20" s="130"/>
      <c r="E20" s="131" t="s">
        <v>58</v>
      </c>
      <c r="F20" s="130">
        <v>5</v>
      </c>
      <c r="G20" s="130">
        <v>6</v>
      </c>
      <c r="H20" s="132">
        <v>5897.3</v>
      </c>
      <c r="I20" s="132">
        <v>4498.7</v>
      </c>
      <c r="J20" s="132">
        <v>4220.3</v>
      </c>
      <c r="K20" s="133">
        <v>209</v>
      </c>
      <c r="L20" s="130" t="s">
        <v>55</v>
      </c>
      <c r="M20" s="130" t="s">
        <v>56</v>
      </c>
      <c r="N20" s="134" t="s">
        <v>59</v>
      </c>
      <c r="O20" s="132">
        <v>7963246.8599999994</v>
      </c>
      <c r="P20" s="132">
        <v>1350.3208010445458</v>
      </c>
      <c r="Q20" s="132">
        <v>1590.1164389635935</v>
      </c>
      <c r="R20" s="53"/>
      <c r="S20" s="53"/>
      <c r="T20" s="53"/>
    </row>
    <row r="21" spans="1:20" s="54" customFormat="1" ht="12.75">
      <c r="A21" s="89">
        <v>10</v>
      </c>
      <c r="B21" s="121" t="s">
        <v>86</v>
      </c>
      <c r="C21" s="130">
        <v>1974</v>
      </c>
      <c r="D21" s="130"/>
      <c r="E21" s="131" t="s">
        <v>58</v>
      </c>
      <c r="F21" s="130">
        <v>5</v>
      </c>
      <c r="G21" s="130">
        <v>4</v>
      </c>
      <c r="H21" s="132">
        <v>3863.9</v>
      </c>
      <c r="I21" s="132">
        <v>2672.9</v>
      </c>
      <c r="J21" s="132">
        <v>2643.2000000000003</v>
      </c>
      <c r="K21" s="133">
        <v>116</v>
      </c>
      <c r="L21" s="130" t="s">
        <v>55</v>
      </c>
      <c r="M21" s="130" t="s">
        <v>56</v>
      </c>
      <c r="N21" s="134" t="s">
        <v>57</v>
      </c>
      <c r="O21" s="132">
        <v>2936954.38</v>
      </c>
      <c r="P21" s="132">
        <v>760.1010326354201</v>
      </c>
      <c r="Q21" s="132">
        <v>1510.068430911773</v>
      </c>
      <c r="R21" s="53"/>
      <c r="S21" s="53"/>
      <c r="T21" s="53"/>
    </row>
    <row r="22" spans="1:20" s="54" customFormat="1" ht="12.75">
      <c r="A22" s="89">
        <v>11</v>
      </c>
      <c r="B22" s="121" t="s">
        <v>87</v>
      </c>
      <c r="C22" s="130">
        <v>1958</v>
      </c>
      <c r="D22" s="130"/>
      <c r="E22" s="131" t="s">
        <v>58</v>
      </c>
      <c r="F22" s="130">
        <v>2</v>
      </c>
      <c r="G22" s="130">
        <v>2</v>
      </c>
      <c r="H22" s="132">
        <v>592.70000000000005</v>
      </c>
      <c r="I22" s="132">
        <v>548</v>
      </c>
      <c r="J22" s="132">
        <v>517.1</v>
      </c>
      <c r="K22" s="133">
        <v>26</v>
      </c>
      <c r="L22" s="130" t="s">
        <v>55</v>
      </c>
      <c r="M22" s="130" t="s">
        <v>64</v>
      </c>
      <c r="N22" s="134" t="s">
        <v>65</v>
      </c>
      <c r="O22" s="132">
        <v>2189551</v>
      </c>
      <c r="P22" s="132">
        <v>3694.197739159777</v>
      </c>
      <c r="Q22" s="132">
        <v>4978.9175468196381</v>
      </c>
      <c r="R22" s="53"/>
      <c r="S22" s="53"/>
      <c r="T22" s="53"/>
    </row>
    <row r="23" spans="1:20" s="54" customFormat="1" ht="12.75">
      <c r="A23" s="89">
        <v>12</v>
      </c>
      <c r="B23" s="121" t="s">
        <v>88</v>
      </c>
      <c r="C23" s="130">
        <v>1961</v>
      </c>
      <c r="D23" s="130"/>
      <c r="E23" s="131" t="s">
        <v>58</v>
      </c>
      <c r="F23" s="130">
        <v>2</v>
      </c>
      <c r="G23" s="130">
        <v>2</v>
      </c>
      <c r="H23" s="132">
        <v>679.5</v>
      </c>
      <c r="I23" s="132">
        <v>630.79999999999995</v>
      </c>
      <c r="J23" s="132">
        <v>546.79999999999995</v>
      </c>
      <c r="K23" s="133">
        <v>41</v>
      </c>
      <c r="L23" s="130" t="s">
        <v>55</v>
      </c>
      <c r="M23" s="130" t="s">
        <v>56</v>
      </c>
      <c r="N23" s="134" t="s">
        <v>59</v>
      </c>
      <c r="O23" s="132">
        <v>2855710.47</v>
      </c>
      <c r="P23" s="132">
        <v>4202.6644150110378</v>
      </c>
      <c r="Q23" s="132">
        <v>5049.890360559235</v>
      </c>
      <c r="R23" s="53"/>
      <c r="S23" s="53"/>
      <c r="T23" s="53"/>
    </row>
    <row r="24" spans="1:20" s="54" customFormat="1" ht="12.75">
      <c r="A24" s="89">
        <v>13</v>
      </c>
      <c r="B24" s="121" t="s">
        <v>89</v>
      </c>
      <c r="C24" s="130">
        <v>1973</v>
      </c>
      <c r="D24" s="130"/>
      <c r="E24" s="131" t="s">
        <v>58</v>
      </c>
      <c r="F24" s="130">
        <v>5</v>
      </c>
      <c r="G24" s="130">
        <v>2</v>
      </c>
      <c r="H24" s="132">
        <v>4577.26</v>
      </c>
      <c r="I24" s="132">
        <v>2783.1</v>
      </c>
      <c r="J24" s="132">
        <v>1846.94</v>
      </c>
      <c r="K24" s="133">
        <v>190</v>
      </c>
      <c r="L24" s="130" t="s">
        <v>55</v>
      </c>
      <c r="M24" s="130" t="s">
        <v>56</v>
      </c>
      <c r="N24" s="134" t="s">
        <v>61</v>
      </c>
      <c r="O24" s="132">
        <v>3951540.32</v>
      </c>
      <c r="P24" s="132">
        <v>863.29820023332729</v>
      </c>
      <c r="Q24" s="132">
        <v>3259.66</v>
      </c>
      <c r="R24" s="53"/>
      <c r="S24" s="53"/>
      <c r="T24" s="53"/>
    </row>
    <row r="25" spans="1:20" s="54" customFormat="1" ht="12.75">
      <c r="A25" s="89">
        <v>14</v>
      </c>
      <c r="B25" s="121" t="s">
        <v>90</v>
      </c>
      <c r="C25" s="130">
        <v>1986</v>
      </c>
      <c r="D25" s="130"/>
      <c r="E25" s="131" t="s">
        <v>54</v>
      </c>
      <c r="F25" s="130">
        <v>5</v>
      </c>
      <c r="G25" s="130">
        <v>6</v>
      </c>
      <c r="H25" s="132">
        <v>5260.7000000000007</v>
      </c>
      <c r="I25" s="132">
        <v>4728.1000000000004</v>
      </c>
      <c r="J25" s="132">
        <v>4531.4000000000005</v>
      </c>
      <c r="K25" s="133">
        <v>196</v>
      </c>
      <c r="L25" s="130" t="s">
        <v>55</v>
      </c>
      <c r="M25" s="130" t="s">
        <v>56</v>
      </c>
      <c r="N25" s="134" t="s">
        <v>57</v>
      </c>
      <c r="O25" s="132">
        <v>2766905.7600000002</v>
      </c>
      <c r="P25" s="132">
        <v>525.95771665367727</v>
      </c>
      <c r="Q25" s="132">
        <v>1411.7509958750736</v>
      </c>
      <c r="R25" s="53"/>
      <c r="S25" s="53"/>
      <c r="T25" s="53"/>
    </row>
    <row r="26" spans="1:20" s="54" customFormat="1" ht="12.75">
      <c r="A26" s="89">
        <v>15</v>
      </c>
      <c r="B26" s="121" t="s">
        <v>91</v>
      </c>
      <c r="C26" s="130">
        <v>1951</v>
      </c>
      <c r="D26" s="130"/>
      <c r="E26" s="131" t="s">
        <v>66</v>
      </c>
      <c r="F26" s="130">
        <v>2</v>
      </c>
      <c r="G26" s="130">
        <v>1</v>
      </c>
      <c r="H26" s="132">
        <v>380.35</v>
      </c>
      <c r="I26" s="132">
        <v>339.86</v>
      </c>
      <c r="J26" s="132">
        <v>339.86</v>
      </c>
      <c r="K26" s="133">
        <v>17</v>
      </c>
      <c r="L26" s="130" t="s">
        <v>55</v>
      </c>
      <c r="M26" s="130" t="s">
        <v>56</v>
      </c>
      <c r="N26" s="134" t="s">
        <v>60</v>
      </c>
      <c r="O26" s="132">
        <v>1828369.47</v>
      </c>
      <c r="P26" s="132">
        <v>4807.0710398317333</v>
      </c>
      <c r="Q26" s="132">
        <v>5609.8520310240556</v>
      </c>
      <c r="R26" s="53"/>
      <c r="S26" s="53"/>
      <c r="T26" s="53"/>
    </row>
    <row r="27" spans="1:20" s="54" customFormat="1" ht="25.5">
      <c r="A27" s="89">
        <v>16</v>
      </c>
      <c r="B27" s="121" t="s">
        <v>92</v>
      </c>
      <c r="C27" s="130">
        <v>1972</v>
      </c>
      <c r="D27" s="130"/>
      <c r="E27" s="131" t="s">
        <v>58</v>
      </c>
      <c r="F27" s="130">
        <v>5</v>
      </c>
      <c r="G27" s="130">
        <v>8</v>
      </c>
      <c r="H27" s="132">
        <v>6552.3399999999992</v>
      </c>
      <c r="I27" s="132">
        <v>6023.94</v>
      </c>
      <c r="J27" s="132">
        <v>5588.4599999999991</v>
      </c>
      <c r="K27" s="133">
        <v>285</v>
      </c>
      <c r="L27" s="130" t="s">
        <v>55</v>
      </c>
      <c r="M27" s="130" t="s">
        <v>56</v>
      </c>
      <c r="N27" s="134" t="s">
        <v>248</v>
      </c>
      <c r="O27" s="132">
        <v>9454848.4199999999</v>
      </c>
      <c r="P27" s="132">
        <v>1442.9728036090926</v>
      </c>
      <c r="Q27" s="132">
        <v>1925.2779953421223</v>
      </c>
      <c r="R27" s="53"/>
      <c r="S27" s="53"/>
      <c r="T27" s="53"/>
    </row>
    <row r="28" spans="1:20" s="54" customFormat="1" ht="12.75">
      <c r="A28" s="89">
        <v>17</v>
      </c>
      <c r="B28" s="121" t="s">
        <v>182</v>
      </c>
      <c r="C28" s="130">
        <v>1958</v>
      </c>
      <c r="D28" s="130"/>
      <c r="E28" s="131" t="s">
        <v>58</v>
      </c>
      <c r="F28" s="130">
        <v>2</v>
      </c>
      <c r="G28" s="130">
        <v>2</v>
      </c>
      <c r="H28" s="132">
        <v>731.63</v>
      </c>
      <c r="I28" s="132">
        <v>675.13</v>
      </c>
      <c r="J28" s="132">
        <v>675.13</v>
      </c>
      <c r="K28" s="133">
        <v>28</v>
      </c>
      <c r="L28" s="130" t="s">
        <v>55</v>
      </c>
      <c r="M28" s="130" t="s">
        <v>64</v>
      </c>
      <c r="N28" s="134" t="s">
        <v>65</v>
      </c>
      <c r="O28" s="132">
        <v>2217294.33</v>
      </c>
      <c r="P28" s="132">
        <v>3030.622486776103</v>
      </c>
      <c r="Q28" s="132">
        <v>4341.5</v>
      </c>
      <c r="R28" s="53"/>
      <c r="S28" s="53"/>
      <c r="T28" s="53"/>
    </row>
    <row r="29" spans="1:20" s="54" customFormat="1" ht="12.75">
      <c r="A29" s="89">
        <v>18</v>
      </c>
      <c r="B29" s="121" t="s">
        <v>183</v>
      </c>
      <c r="C29" s="130">
        <v>1963</v>
      </c>
      <c r="D29" s="130"/>
      <c r="E29" s="131" t="s">
        <v>58</v>
      </c>
      <c r="F29" s="130">
        <v>3</v>
      </c>
      <c r="G29" s="130">
        <v>2</v>
      </c>
      <c r="H29" s="132">
        <v>720.17000000000007</v>
      </c>
      <c r="I29" s="132">
        <v>519.07000000000005</v>
      </c>
      <c r="J29" s="132">
        <v>460.94000000000005</v>
      </c>
      <c r="K29" s="133">
        <v>18</v>
      </c>
      <c r="L29" s="130" t="s">
        <v>55</v>
      </c>
      <c r="M29" s="130" t="s">
        <v>64</v>
      </c>
      <c r="N29" s="134" t="s">
        <v>65</v>
      </c>
      <c r="O29" s="132">
        <v>1557950.91</v>
      </c>
      <c r="P29" s="132">
        <v>2163.3099268228329</v>
      </c>
      <c r="Q29" s="132">
        <v>2867.488523543052</v>
      </c>
      <c r="R29" s="53"/>
      <c r="S29" s="53"/>
      <c r="T29" s="53"/>
    </row>
    <row r="30" spans="1:20" s="54" customFormat="1" ht="12.75">
      <c r="A30" s="89">
        <v>19</v>
      </c>
      <c r="B30" s="121" t="s">
        <v>185</v>
      </c>
      <c r="C30" s="130">
        <v>1989</v>
      </c>
      <c r="D30" s="130"/>
      <c r="E30" s="131" t="s">
        <v>58</v>
      </c>
      <c r="F30" s="130">
        <v>9</v>
      </c>
      <c r="G30" s="130">
        <v>2</v>
      </c>
      <c r="H30" s="132">
        <v>4429.1000000000004</v>
      </c>
      <c r="I30" s="132">
        <v>3931.9</v>
      </c>
      <c r="J30" s="132">
        <v>3418.9</v>
      </c>
      <c r="K30" s="133">
        <v>175</v>
      </c>
      <c r="L30" s="130" t="s">
        <v>55</v>
      </c>
      <c r="M30" s="130" t="s">
        <v>56</v>
      </c>
      <c r="N30" s="134" t="s">
        <v>59</v>
      </c>
      <c r="O30" s="132">
        <v>2712861.94</v>
      </c>
      <c r="P30" s="132">
        <v>612.50862251924764</v>
      </c>
      <c r="Q30" s="132">
        <v>1109.8417285678804</v>
      </c>
      <c r="R30" s="53"/>
      <c r="S30" s="53"/>
      <c r="T30" s="53"/>
    </row>
    <row r="31" spans="1:20" s="54" customFormat="1" ht="12.75">
      <c r="A31" s="89">
        <v>20</v>
      </c>
      <c r="B31" s="121" t="s">
        <v>186</v>
      </c>
      <c r="C31" s="130">
        <v>1964</v>
      </c>
      <c r="D31" s="130"/>
      <c r="E31" s="131" t="s">
        <v>58</v>
      </c>
      <c r="F31" s="130">
        <v>2</v>
      </c>
      <c r="G31" s="130">
        <v>2</v>
      </c>
      <c r="H31" s="132">
        <v>634.5</v>
      </c>
      <c r="I31" s="132">
        <v>384.9</v>
      </c>
      <c r="J31" s="132">
        <v>253.53999999999996</v>
      </c>
      <c r="K31" s="133">
        <v>27</v>
      </c>
      <c r="L31" s="130" t="s">
        <v>55</v>
      </c>
      <c r="M31" s="130" t="s">
        <v>56</v>
      </c>
      <c r="N31" s="134" t="s">
        <v>57</v>
      </c>
      <c r="O31" s="132">
        <v>211626.35</v>
      </c>
      <c r="P31" s="132">
        <v>333.53246650906226</v>
      </c>
      <c r="Q31" s="132">
        <v>2307.4255183609143</v>
      </c>
      <c r="R31" s="53"/>
      <c r="S31" s="53"/>
      <c r="T31" s="53"/>
    </row>
    <row r="32" spans="1:20" s="54" customFormat="1" ht="25.5">
      <c r="A32" s="89">
        <v>21</v>
      </c>
      <c r="B32" s="121" t="s">
        <v>187</v>
      </c>
      <c r="C32" s="130">
        <v>1971</v>
      </c>
      <c r="D32" s="130"/>
      <c r="E32" s="131" t="s">
        <v>58</v>
      </c>
      <c r="F32" s="130">
        <v>5</v>
      </c>
      <c r="G32" s="130">
        <v>6</v>
      </c>
      <c r="H32" s="132">
        <v>5698.2</v>
      </c>
      <c r="I32" s="132">
        <v>4475.3999999999996</v>
      </c>
      <c r="J32" s="132">
        <v>4355.8399999999992</v>
      </c>
      <c r="K32" s="133">
        <v>172</v>
      </c>
      <c r="L32" s="130" t="s">
        <v>55</v>
      </c>
      <c r="M32" s="130" t="s">
        <v>56</v>
      </c>
      <c r="N32" s="134" t="s">
        <v>248</v>
      </c>
      <c r="O32" s="132">
        <v>2878164.01</v>
      </c>
      <c r="P32" s="132">
        <v>505.1005598259099</v>
      </c>
      <c r="Q32" s="132">
        <v>1129.3822926538207</v>
      </c>
      <c r="R32" s="53"/>
      <c r="S32" s="53"/>
      <c r="T32" s="53"/>
    </row>
    <row r="33" spans="1:20" s="54" customFormat="1" ht="12.75">
      <c r="A33" s="89">
        <v>22</v>
      </c>
      <c r="B33" s="121" t="s">
        <v>188</v>
      </c>
      <c r="C33" s="130">
        <v>1991</v>
      </c>
      <c r="D33" s="130"/>
      <c r="E33" s="131" t="s">
        <v>203</v>
      </c>
      <c r="F33" s="130">
        <v>9</v>
      </c>
      <c r="G33" s="130">
        <v>2</v>
      </c>
      <c r="H33" s="132">
        <v>4200.6000000000004</v>
      </c>
      <c r="I33" s="132">
        <v>3780.6</v>
      </c>
      <c r="J33" s="132">
        <v>3265.6</v>
      </c>
      <c r="K33" s="133">
        <v>172</v>
      </c>
      <c r="L33" s="130" t="s">
        <v>55</v>
      </c>
      <c r="M33" s="130" t="s">
        <v>56</v>
      </c>
      <c r="N33" s="134" t="s">
        <v>60</v>
      </c>
      <c r="O33" s="132">
        <v>2712861.94</v>
      </c>
      <c r="P33" s="132">
        <v>645.82724848831117</v>
      </c>
      <c r="Q33" s="132">
        <v>1170.2137789839546</v>
      </c>
      <c r="R33" s="53"/>
      <c r="S33" s="53"/>
      <c r="T33" s="53"/>
    </row>
    <row r="34" spans="1:20" s="54" customFormat="1" ht="12.75">
      <c r="A34" s="89">
        <v>23</v>
      </c>
      <c r="B34" s="121" t="s">
        <v>189</v>
      </c>
      <c r="C34" s="130">
        <v>1963</v>
      </c>
      <c r="D34" s="130"/>
      <c r="E34" s="131" t="s">
        <v>58</v>
      </c>
      <c r="F34" s="130">
        <v>4</v>
      </c>
      <c r="G34" s="130">
        <v>4</v>
      </c>
      <c r="H34" s="132">
        <v>2581.1</v>
      </c>
      <c r="I34" s="132">
        <v>2477.4</v>
      </c>
      <c r="J34" s="132">
        <v>2303.4</v>
      </c>
      <c r="K34" s="133">
        <v>110</v>
      </c>
      <c r="L34" s="130" t="s">
        <v>55</v>
      </c>
      <c r="M34" s="130" t="s">
        <v>56</v>
      </c>
      <c r="N34" s="134" t="s">
        <v>202</v>
      </c>
      <c r="O34" s="132">
        <v>2771146.97</v>
      </c>
      <c r="P34" s="132">
        <v>1073.6302235480998</v>
      </c>
      <c r="Q34" s="132">
        <v>3259.66</v>
      </c>
      <c r="R34" s="53"/>
      <c r="S34" s="53"/>
      <c r="T34" s="53"/>
    </row>
    <row r="35" spans="1:20" s="54" customFormat="1" ht="25.5">
      <c r="A35" s="89">
        <v>24</v>
      </c>
      <c r="B35" s="121" t="s">
        <v>190</v>
      </c>
      <c r="C35" s="130">
        <v>1959</v>
      </c>
      <c r="D35" s="130"/>
      <c r="E35" s="131" t="s">
        <v>58</v>
      </c>
      <c r="F35" s="130">
        <v>2</v>
      </c>
      <c r="G35" s="130">
        <v>2</v>
      </c>
      <c r="H35" s="132">
        <v>598.02</v>
      </c>
      <c r="I35" s="132">
        <v>552.82000000000005</v>
      </c>
      <c r="J35" s="132">
        <v>452.65</v>
      </c>
      <c r="K35" s="133">
        <v>31</v>
      </c>
      <c r="L35" s="130" t="s">
        <v>55</v>
      </c>
      <c r="M35" s="130" t="s">
        <v>56</v>
      </c>
      <c r="N35" s="134" t="s">
        <v>248</v>
      </c>
      <c r="O35" s="132">
        <v>2438759.5300000003</v>
      </c>
      <c r="P35" s="132">
        <v>4078.0568041202641</v>
      </c>
      <c r="Q35" s="132">
        <v>4976.3554228955554</v>
      </c>
      <c r="R35" s="53"/>
      <c r="S35" s="53"/>
      <c r="T35" s="53"/>
    </row>
    <row r="36" spans="1:20" s="54" customFormat="1" ht="25.5">
      <c r="A36" s="89">
        <v>25</v>
      </c>
      <c r="B36" s="121" t="s">
        <v>191</v>
      </c>
      <c r="C36" s="130">
        <v>1959</v>
      </c>
      <c r="D36" s="130"/>
      <c r="E36" s="131" t="s">
        <v>58</v>
      </c>
      <c r="F36" s="130">
        <v>4</v>
      </c>
      <c r="G36" s="130">
        <v>2</v>
      </c>
      <c r="H36" s="132">
        <v>1378.3</v>
      </c>
      <c r="I36" s="132">
        <v>1280.9000000000001</v>
      </c>
      <c r="J36" s="132">
        <v>1171.7</v>
      </c>
      <c r="K36" s="133">
        <v>83</v>
      </c>
      <c r="L36" s="130" t="s">
        <v>55</v>
      </c>
      <c r="M36" s="130" t="s">
        <v>56</v>
      </c>
      <c r="N36" s="134" t="s">
        <v>248</v>
      </c>
      <c r="O36" s="132">
        <v>464475.87</v>
      </c>
      <c r="P36" s="132">
        <v>336.99185228179641</v>
      </c>
      <c r="Q36" s="132">
        <v>795.31</v>
      </c>
      <c r="R36" s="53"/>
      <c r="S36" s="53"/>
      <c r="T36" s="53"/>
    </row>
    <row r="37" spans="1:20" s="54" customFormat="1" ht="12.75">
      <c r="A37" s="89">
        <v>26</v>
      </c>
      <c r="B37" s="121" t="s">
        <v>192</v>
      </c>
      <c r="C37" s="130">
        <v>1963</v>
      </c>
      <c r="D37" s="130"/>
      <c r="E37" s="131" t="s">
        <v>58</v>
      </c>
      <c r="F37" s="130">
        <v>2</v>
      </c>
      <c r="G37" s="130">
        <v>2</v>
      </c>
      <c r="H37" s="132">
        <v>672.43</v>
      </c>
      <c r="I37" s="132">
        <v>623.04</v>
      </c>
      <c r="J37" s="132">
        <v>623.04</v>
      </c>
      <c r="K37" s="133">
        <v>42</v>
      </c>
      <c r="L37" s="130" t="s">
        <v>55</v>
      </c>
      <c r="M37" s="130" t="s">
        <v>56</v>
      </c>
      <c r="N37" s="134" t="s">
        <v>57</v>
      </c>
      <c r="O37" s="132">
        <v>198184.86</v>
      </c>
      <c r="P37" s="132">
        <v>294.72935472837321</v>
      </c>
      <c r="Q37" s="132">
        <v>795.31</v>
      </c>
      <c r="R37" s="53"/>
      <c r="S37" s="53"/>
      <c r="T37" s="53"/>
    </row>
    <row r="38" spans="1:20" s="54" customFormat="1" ht="12.75">
      <c r="A38" s="89">
        <v>27</v>
      </c>
      <c r="B38" s="121" t="s">
        <v>193</v>
      </c>
      <c r="C38" s="130">
        <v>1989</v>
      </c>
      <c r="D38" s="130"/>
      <c r="E38" s="131" t="s">
        <v>58</v>
      </c>
      <c r="F38" s="130">
        <v>9</v>
      </c>
      <c r="G38" s="130">
        <v>1</v>
      </c>
      <c r="H38" s="132">
        <v>4090.1</v>
      </c>
      <c r="I38" s="132">
        <v>3277.11</v>
      </c>
      <c r="J38" s="132">
        <v>3277.11</v>
      </c>
      <c r="K38" s="133">
        <v>159</v>
      </c>
      <c r="L38" s="130" t="s">
        <v>55</v>
      </c>
      <c r="M38" s="130" t="s">
        <v>56</v>
      </c>
      <c r="N38" s="134" t="s">
        <v>213</v>
      </c>
      <c r="O38" s="132">
        <v>1640571.49</v>
      </c>
      <c r="P38" s="132">
        <v>401.10791667685385</v>
      </c>
      <c r="Q38" s="132">
        <v>600.91440307082962</v>
      </c>
      <c r="R38" s="53"/>
      <c r="S38" s="53"/>
      <c r="T38" s="53"/>
    </row>
    <row r="39" spans="1:20" s="54" customFormat="1" ht="25.5">
      <c r="A39" s="89">
        <v>28</v>
      </c>
      <c r="B39" s="121" t="s">
        <v>194</v>
      </c>
      <c r="C39" s="130">
        <v>1992</v>
      </c>
      <c r="D39" s="130"/>
      <c r="E39" s="131" t="s">
        <v>58</v>
      </c>
      <c r="F39" s="130">
        <v>9</v>
      </c>
      <c r="G39" s="130">
        <v>1</v>
      </c>
      <c r="H39" s="132">
        <v>3107.8</v>
      </c>
      <c r="I39" s="132">
        <v>2755.2</v>
      </c>
      <c r="J39" s="132">
        <v>2755.2</v>
      </c>
      <c r="K39" s="133">
        <v>117</v>
      </c>
      <c r="L39" s="130" t="s">
        <v>55</v>
      </c>
      <c r="M39" s="130" t="s">
        <v>56</v>
      </c>
      <c r="N39" s="134" t="s">
        <v>204</v>
      </c>
      <c r="O39" s="132">
        <v>1784450.96</v>
      </c>
      <c r="P39" s="132">
        <v>574.18461934487414</v>
      </c>
      <c r="Q39" s="132">
        <v>790.84883197116926</v>
      </c>
      <c r="R39" s="53"/>
      <c r="S39" s="53"/>
      <c r="T39" s="53"/>
    </row>
    <row r="40" spans="1:20" s="54" customFormat="1" ht="25.5">
      <c r="A40" s="89">
        <v>29</v>
      </c>
      <c r="B40" s="121" t="s">
        <v>195</v>
      </c>
      <c r="C40" s="130">
        <v>1992</v>
      </c>
      <c r="D40" s="130"/>
      <c r="E40" s="131" t="s">
        <v>54</v>
      </c>
      <c r="F40" s="130">
        <v>9</v>
      </c>
      <c r="G40" s="130">
        <v>4</v>
      </c>
      <c r="H40" s="132">
        <v>8440.4</v>
      </c>
      <c r="I40" s="132">
        <v>7673.5</v>
      </c>
      <c r="J40" s="132">
        <v>7237.9</v>
      </c>
      <c r="K40" s="133">
        <v>308</v>
      </c>
      <c r="L40" s="130" t="s">
        <v>55</v>
      </c>
      <c r="M40" s="130" t="s">
        <v>56</v>
      </c>
      <c r="N40" s="134" t="s">
        <v>205</v>
      </c>
      <c r="O40" s="132">
        <v>6364982.3099999996</v>
      </c>
      <c r="P40" s="132">
        <v>754.10908369271601</v>
      </c>
      <c r="Q40" s="132">
        <v>1164.7789204303115</v>
      </c>
      <c r="R40" s="53"/>
      <c r="S40" s="53"/>
      <c r="T40" s="53"/>
    </row>
    <row r="41" spans="1:20" s="54" customFormat="1" ht="12.75">
      <c r="A41" s="89">
        <v>30</v>
      </c>
      <c r="B41" s="121" t="s">
        <v>196</v>
      </c>
      <c r="C41" s="130">
        <v>1968</v>
      </c>
      <c r="D41" s="130"/>
      <c r="E41" s="131" t="s">
        <v>58</v>
      </c>
      <c r="F41" s="130">
        <v>5</v>
      </c>
      <c r="G41" s="130">
        <v>4</v>
      </c>
      <c r="H41" s="132">
        <v>3571.09</v>
      </c>
      <c r="I41" s="132">
        <v>3241.39</v>
      </c>
      <c r="J41" s="132">
        <v>3219.99</v>
      </c>
      <c r="K41" s="133">
        <v>154</v>
      </c>
      <c r="L41" s="130" t="s">
        <v>55</v>
      </c>
      <c r="M41" s="130" t="s">
        <v>56</v>
      </c>
      <c r="N41" s="134" t="s">
        <v>61</v>
      </c>
      <c r="O41" s="132">
        <v>2620013.62</v>
      </c>
      <c r="P41" s="132">
        <v>733.6733658350812</v>
      </c>
      <c r="Q41" s="132">
        <v>3259.66</v>
      </c>
      <c r="R41" s="53"/>
      <c r="S41" s="53"/>
      <c r="T41" s="53"/>
    </row>
    <row r="42" spans="1:20" s="54" customFormat="1" ht="12.75">
      <c r="A42" s="89">
        <v>31</v>
      </c>
      <c r="B42" s="121" t="s">
        <v>197</v>
      </c>
      <c r="C42" s="130">
        <v>1958</v>
      </c>
      <c r="D42" s="130"/>
      <c r="E42" s="131" t="s">
        <v>58</v>
      </c>
      <c r="F42" s="130">
        <v>4</v>
      </c>
      <c r="G42" s="130">
        <v>4</v>
      </c>
      <c r="H42" s="132">
        <v>5856.4</v>
      </c>
      <c r="I42" s="132">
        <v>3235.1</v>
      </c>
      <c r="J42" s="132">
        <v>3073.4</v>
      </c>
      <c r="K42" s="133">
        <v>86</v>
      </c>
      <c r="L42" s="130" t="s">
        <v>55</v>
      </c>
      <c r="M42" s="130" t="s">
        <v>56</v>
      </c>
      <c r="N42" s="134" t="s">
        <v>249</v>
      </c>
      <c r="O42" s="132">
        <v>131828.92000000001</v>
      </c>
      <c r="P42" s="132">
        <v>22.510231541561371</v>
      </c>
      <c r="Q42" s="132">
        <v>22.510231541561371</v>
      </c>
      <c r="R42" s="53"/>
      <c r="S42" s="53"/>
      <c r="T42" s="53"/>
    </row>
    <row r="43" spans="1:20" s="54" customFormat="1" ht="12.75">
      <c r="A43" s="89">
        <v>32</v>
      </c>
      <c r="B43" s="121" t="s">
        <v>198</v>
      </c>
      <c r="C43" s="130">
        <v>1968</v>
      </c>
      <c r="D43" s="130"/>
      <c r="E43" s="131" t="s">
        <v>58</v>
      </c>
      <c r="F43" s="130">
        <v>2</v>
      </c>
      <c r="G43" s="130">
        <v>2</v>
      </c>
      <c r="H43" s="132">
        <v>610.4</v>
      </c>
      <c r="I43" s="132">
        <v>567</v>
      </c>
      <c r="J43" s="132">
        <v>458.2</v>
      </c>
      <c r="K43" s="133">
        <v>29</v>
      </c>
      <c r="L43" s="130" t="s">
        <v>55</v>
      </c>
      <c r="M43" s="130" t="s">
        <v>56</v>
      </c>
      <c r="N43" s="134" t="s">
        <v>249</v>
      </c>
      <c r="O43" s="132">
        <v>3218030.63</v>
      </c>
      <c r="P43" s="132">
        <v>5272.002998034076</v>
      </c>
      <c r="Q43" s="132">
        <v>6030.4012123197899</v>
      </c>
      <c r="R43" s="53"/>
      <c r="S43" s="53"/>
      <c r="T43" s="53"/>
    </row>
    <row r="44" spans="1:20" s="54" customFormat="1" ht="12.75">
      <c r="A44" s="89">
        <v>33</v>
      </c>
      <c r="B44" s="121" t="s">
        <v>199</v>
      </c>
      <c r="C44" s="130">
        <v>1958</v>
      </c>
      <c r="D44" s="130"/>
      <c r="E44" s="131" t="s">
        <v>58</v>
      </c>
      <c r="F44" s="130">
        <v>2</v>
      </c>
      <c r="G44" s="130">
        <v>2</v>
      </c>
      <c r="H44" s="132">
        <v>822.2</v>
      </c>
      <c r="I44" s="132">
        <v>822.2</v>
      </c>
      <c r="J44" s="132">
        <v>771.5</v>
      </c>
      <c r="K44" s="133">
        <v>22</v>
      </c>
      <c r="L44" s="130" t="s">
        <v>55</v>
      </c>
      <c r="M44" s="130" t="s">
        <v>56</v>
      </c>
      <c r="N44" s="134" t="s">
        <v>249</v>
      </c>
      <c r="O44" s="132">
        <v>3619449.67</v>
      </c>
      <c r="P44" s="132">
        <v>4402.1523595232302</v>
      </c>
      <c r="Q44" s="132">
        <v>5046.0656166382869</v>
      </c>
      <c r="R44" s="53"/>
      <c r="S44" s="53"/>
      <c r="T44" s="53"/>
    </row>
    <row r="45" spans="1:20" s="54" customFormat="1" ht="12.75">
      <c r="A45" s="89">
        <v>34</v>
      </c>
      <c r="B45" s="121" t="s">
        <v>200</v>
      </c>
      <c r="C45" s="130">
        <v>1959</v>
      </c>
      <c r="D45" s="130"/>
      <c r="E45" s="131" t="s">
        <v>58</v>
      </c>
      <c r="F45" s="130">
        <v>2</v>
      </c>
      <c r="G45" s="130">
        <v>1</v>
      </c>
      <c r="H45" s="132">
        <v>310.3</v>
      </c>
      <c r="I45" s="132">
        <v>310.3</v>
      </c>
      <c r="J45" s="132">
        <v>270.3</v>
      </c>
      <c r="K45" s="133">
        <v>10</v>
      </c>
      <c r="L45" s="130" t="s">
        <v>55</v>
      </c>
      <c r="M45" s="130" t="s">
        <v>56</v>
      </c>
      <c r="N45" s="134" t="s">
        <v>249</v>
      </c>
      <c r="O45" s="132">
        <v>1298325.17</v>
      </c>
      <c r="P45" s="132">
        <v>4184.0965839510145</v>
      </c>
      <c r="Q45" s="132">
        <v>4946.0904286174664</v>
      </c>
      <c r="R45" s="53"/>
      <c r="S45" s="53"/>
      <c r="T45" s="53"/>
    </row>
    <row r="46" spans="1:20" s="54" customFormat="1" ht="12.75">
      <c r="A46" s="89">
        <v>35</v>
      </c>
      <c r="B46" s="121" t="s">
        <v>201</v>
      </c>
      <c r="C46" s="130">
        <v>1959</v>
      </c>
      <c r="D46" s="130"/>
      <c r="E46" s="131" t="s">
        <v>58</v>
      </c>
      <c r="F46" s="130">
        <v>2</v>
      </c>
      <c r="G46" s="130">
        <v>1</v>
      </c>
      <c r="H46" s="132">
        <v>287</v>
      </c>
      <c r="I46" s="132">
        <v>287</v>
      </c>
      <c r="J46" s="132">
        <v>158.19999999999999</v>
      </c>
      <c r="K46" s="133">
        <v>18</v>
      </c>
      <c r="L46" s="130" t="s">
        <v>55</v>
      </c>
      <c r="M46" s="130" t="s">
        <v>64</v>
      </c>
      <c r="N46" s="134" t="s">
        <v>65</v>
      </c>
      <c r="O46" s="132">
        <v>1338948.23</v>
      </c>
      <c r="P46" s="132">
        <v>4665.3248432055752</v>
      </c>
      <c r="Q46" s="132">
        <v>5499.8056794425083</v>
      </c>
      <c r="R46" s="53"/>
      <c r="S46" s="53"/>
      <c r="T46" s="53"/>
    </row>
    <row r="47" spans="1:20" s="54" customFormat="1" ht="12.75">
      <c r="A47" s="89">
        <v>36</v>
      </c>
      <c r="B47" s="121" t="s">
        <v>210</v>
      </c>
      <c r="C47" s="130">
        <v>1952</v>
      </c>
      <c r="D47" s="130"/>
      <c r="E47" s="131" t="s">
        <v>214</v>
      </c>
      <c r="F47" s="130">
        <v>2</v>
      </c>
      <c r="G47" s="130">
        <v>2</v>
      </c>
      <c r="H47" s="132">
        <v>644.12</v>
      </c>
      <c r="I47" s="132">
        <v>596.87</v>
      </c>
      <c r="J47" s="132">
        <v>495.28</v>
      </c>
      <c r="K47" s="133">
        <v>30</v>
      </c>
      <c r="L47" s="130" t="s">
        <v>55</v>
      </c>
      <c r="M47" s="130" t="s">
        <v>56</v>
      </c>
      <c r="N47" s="134" t="s">
        <v>250</v>
      </c>
      <c r="O47" s="132">
        <v>2343822.52</v>
      </c>
      <c r="P47" s="132">
        <v>3638.7979258523255</v>
      </c>
      <c r="Q47" s="132">
        <v>7671.2673414891633</v>
      </c>
      <c r="R47" s="53"/>
      <c r="S47" s="53"/>
      <c r="T47" s="53"/>
    </row>
    <row r="48" spans="1:20" s="54" customFormat="1" ht="12.75">
      <c r="A48" s="89">
        <v>37</v>
      </c>
      <c r="B48" s="121" t="s">
        <v>211</v>
      </c>
      <c r="C48" s="130">
        <v>1940</v>
      </c>
      <c r="D48" s="130"/>
      <c r="E48" s="131" t="s">
        <v>54</v>
      </c>
      <c r="F48" s="130">
        <v>2</v>
      </c>
      <c r="G48" s="130">
        <v>2</v>
      </c>
      <c r="H48" s="132">
        <v>733.2</v>
      </c>
      <c r="I48" s="132">
        <v>662.54</v>
      </c>
      <c r="J48" s="132">
        <v>662.54</v>
      </c>
      <c r="K48" s="133">
        <v>22</v>
      </c>
      <c r="L48" s="130" t="s">
        <v>55</v>
      </c>
      <c r="M48" s="130" t="s">
        <v>56</v>
      </c>
      <c r="N48" s="134" t="s">
        <v>61</v>
      </c>
      <c r="O48" s="132">
        <v>2582227.59</v>
      </c>
      <c r="P48" s="132">
        <v>3521.8597790507361</v>
      </c>
      <c r="Q48" s="132">
        <v>4288.612438625204</v>
      </c>
      <c r="R48" s="53"/>
      <c r="S48" s="53"/>
      <c r="T48" s="53"/>
    </row>
    <row r="49" spans="1:20" s="54" customFormat="1" ht="12.75">
      <c r="A49" s="89">
        <v>38</v>
      </c>
      <c r="B49" s="121" t="s">
        <v>212</v>
      </c>
      <c r="C49" s="130">
        <v>1968</v>
      </c>
      <c r="D49" s="130"/>
      <c r="E49" s="131" t="s">
        <v>58</v>
      </c>
      <c r="F49" s="130">
        <v>2</v>
      </c>
      <c r="G49" s="130">
        <v>2</v>
      </c>
      <c r="H49" s="135">
        <v>1033.42</v>
      </c>
      <c r="I49" s="132">
        <v>631.74</v>
      </c>
      <c r="J49" s="132">
        <v>592.34</v>
      </c>
      <c r="K49" s="133">
        <v>23</v>
      </c>
      <c r="L49" s="130" t="s">
        <v>55</v>
      </c>
      <c r="M49" s="130" t="s">
        <v>64</v>
      </c>
      <c r="N49" s="134" t="s">
        <v>65</v>
      </c>
      <c r="O49" s="132">
        <v>3239524.45</v>
      </c>
      <c r="P49" s="132">
        <v>3134.7607458729267</v>
      </c>
      <c r="Q49" s="132">
        <v>3803.4035532503722</v>
      </c>
      <c r="R49" s="53"/>
      <c r="S49" s="53"/>
      <c r="T49" s="53"/>
    </row>
    <row r="50" spans="1:20" s="54" customFormat="1" ht="12.75">
      <c r="A50" s="89">
        <v>39</v>
      </c>
      <c r="B50" s="121" t="s">
        <v>236</v>
      </c>
      <c r="C50" s="130">
        <v>1986</v>
      </c>
      <c r="D50" s="130"/>
      <c r="E50" s="131" t="s">
        <v>237</v>
      </c>
      <c r="F50" s="130">
        <v>5</v>
      </c>
      <c r="G50" s="130">
        <v>4</v>
      </c>
      <c r="H50" s="132">
        <v>3118.5</v>
      </c>
      <c r="I50" s="132">
        <v>3068.7</v>
      </c>
      <c r="J50" s="132">
        <v>3068.7</v>
      </c>
      <c r="K50" s="133">
        <v>110</v>
      </c>
      <c r="L50" s="130" t="s">
        <v>55</v>
      </c>
      <c r="M50" s="130" t="s">
        <v>56</v>
      </c>
      <c r="N50" s="134" t="s">
        <v>249</v>
      </c>
      <c r="O50" s="132">
        <v>2057420.58</v>
      </c>
      <c r="P50" s="132">
        <v>659.74685906685909</v>
      </c>
      <c r="Q50" s="132">
        <v>1586.4456795895464</v>
      </c>
      <c r="R50" s="53"/>
      <c r="S50" s="53"/>
      <c r="T50" s="53"/>
    </row>
    <row r="51" spans="1:20" s="54" customFormat="1" ht="25.5">
      <c r="A51" s="89">
        <v>40</v>
      </c>
      <c r="B51" s="129" t="s">
        <v>94</v>
      </c>
      <c r="C51" s="130" t="s">
        <v>238</v>
      </c>
      <c r="D51" s="130"/>
      <c r="E51" s="131" t="s">
        <v>58</v>
      </c>
      <c r="F51" s="130">
        <v>9</v>
      </c>
      <c r="G51" s="130">
        <v>1</v>
      </c>
      <c r="H51" s="132">
        <v>2760.5</v>
      </c>
      <c r="I51" s="132">
        <v>2756.6</v>
      </c>
      <c r="J51" s="132">
        <v>2688.2</v>
      </c>
      <c r="K51" s="133">
        <v>123</v>
      </c>
      <c r="L51" s="130" t="s">
        <v>55</v>
      </c>
      <c r="M51" s="130" t="s">
        <v>56</v>
      </c>
      <c r="N51" s="134" t="s">
        <v>63</v>
      </c>
      <c r="O51" s="132">
        <v>2216554.6800000002</v>
      </c>
      <c r="P51" s="132">
        <v>802.95405904727409</v>
      </c>
      <c r="Q51" s="132">
        <v>890.3459518203224</v>
      </c>
      <c r="R51" s="53"/>
      <c r="S51" s="53"/>
      <c r="T51" s="53"/>
    </row>
    <row r="52" spans="1:20" s="54" customFormat="1" ht="12" customHeight="1">
      <c r="A52" s="190" t="s">
        <v>244</v>
      </c>
      <c r="B52" s="191"/>
      <c r="C52" s="90" t="s">
        <v>68</v>
      </c>
      <c r="D52" s="90" t="s">
        <v>68</v>
      </c>
      <c r="E52" s="90" t="s">
        <v>68</v>
      </c>
      <c r="F52" s="90" t="s">
        <v>68</v>
      </c>
      <c r="G52" s="90" t="s">
        <v>68</v>
      </c>
      <c r="H52" s="91">
        <f>SUM(H53:H115)</f>
        <v>119127.41999999998</v>
      </c>
      <c r="I52" s="91">
        <f>SUM(I53:I115)</f>
        <v>99938.539999999964</v>
      </c>
      <c r="J52" s="91">
        <f>SUM(J53:J115)</f>
        <v>90130.4</v>
      </c>
      <c r="K52" s="92">
        <f>SUM(K53:K115)</f>
        <v>4746</v>
      </c>
      <c r="L52" s="93" t="s">
        <v>68</v>
      </c>
      <c r="M52" s="93" t="s">
        <v>68</v>
      </c>
      <c r="N52" s="93" t="s">
        <v>68</v>
      </c>
      <c r="O52" s="91">
        <f>SUM(O53:O115)</f>
        <v>140991458.16</v>
      </c>
      <c r="P52" s="91">
        <f>SUM(P53:P115)</f>
        <v>115109.81345333457</v>
      </c>
      <c r="Q52" s="91">
        <f>MAX(Q53:Q115)</f>
        <v>9231.9648869648863</v>
      </c>
      <c r="R52" s="53"/>
      <c r="S52" s="53"/>
      <c r="T52" s="53"/>
    </row>
    <row r="53" spans="1:20" s="54" customFormat="1" ht="12.75">
      <c r="A53" s="89">
        <v>1</v>
      </c>
      <c r="B53" s="121" t="s">
        <v>93</v>
      </c>
      <c r="C53" s="130">
        <v>1985</v>
      </c>
      <c r="D53" s="130"/>
      <c r="E53" s="131" t="s">
        <v>58</v>
      </c>
      <c r="F53" s="130">
        <v>5</v>
      </c>
      <c r="G53" s="130">
        <v>6</v>
      </c>
      <c r="H53" s="132">
        <v>4537.2</v>
      </c>
      <c r="I53" s="132">
        <v>4163</v>
      </c>
      <c r="J53" s="132">
        <v>3807.9</v>
      </c>
      <c r="K53" s="133">
        <v>204</v>
      </c>
      <c r="L53" s="136" t="s">
        <v>55</v>
      </c>
      <c r="M53" s="137" t="s">
        <v>56</v>
      </c>
      <c r="N53" s="134" t="s">
        <v>202</v>
      </c>
      <c r="O53" s="132">
        <v>6231804.3600000003</v>
      </c>
      <c r="P53" s="132">
        <v>1373.4912192541658</v>
      </c>
      <c r="Q53" s="132">
        <v>1608.8170457550914</v>
      </c>
      <c r="R53" s="53"/>
      <c r="S53" s="53"/>
      <c r="T53" s="53"/>
    </row>
    <row r="54" spans="1:20" s="54" customFormat="1" ht="12.75">
      <c r="A54" s="89">
        <v>2</v>
      </c>
      <c r="B54" s="121" t="s">
        <v>95</v>
      </c>
      <c r="C54" s="130">
        <v>1987</v>
      </c>
      <c r="D54" s="130"/>
      <c r="E54" s="131" t="s">
        <v>58</v>
      </c>
      <c r="F54" s="130">
        <v>9</v>
      </c>
      <c r="G54" s="130">
        <v>1</v>
      </c>
      <c r="H54" s="132">
        <v>6006.9</v>
      </c>
      <c r="I54" s="132">
        <v>4693</v>
      </c>
      <c r="J54" s="132">
        <v>4333.1000000000004</v>
      </c>
      <c r="K54" s="133">
        <v>292</v>
      </c>
      <c r="L54" s="138" t="s">
        <v>55</v>
      </c>
      <c r="M54" s="138" t="s">
        <v>56</v>
      </c>
      <c r="N54" s="134" t="s">
        <v>60</v>
      </c>
      <c r="O54" s="132">
        <v>4914920.1100000003</v>
      </c>
      <c r="P54" s="132">
        <v>818.21240739815892</v>
      </c>
      <c r="Q54" s="132">
        <v>913.98904593051327</v>
      </c>
      <c r="R54" s="53"/>
      <c r="S54" s="53"/>
      <c r="T54" s="53"/>
    </row>
    <row r="55" spans="1:20" s="54" customFormat="1" ht="12.75">
      <c r="A55" s="89">
        <v>3</v>
      </c>
      <c r="B55" s="121" t="s">
        <v>96</v>
      </c>
      <c r="C55" s="130">
        <v>1959</v>
      </c>
      <c r="D55" s="130"/>
      <c r="E55" s="131" t="s">
        <v>58</v>
      </c>
      <c r="F55" s="130">
        <v>4</v>
      </c>
      <c r="G55" s="130">
        <v>1</v>
      </c>
      <c r="H55" s="132">
        <v>1756.3</v>
      </c>
      <c r="I55" s="132">
        <v>1356.3</v>
      </c>
      <c r="J55" s="132">
        <v>1024.3</v>
      </c>
      <c r="K55" s="133">
        <v>59</v>
      </c>
      <c r="L55" s="136" t="s">
        <v>55</v>
      </c>
      <c r="M55" s="137" t="s">
        <v>64</v>
      </c>
      <c r="N55" s="134" t="s">
        <v>65</v>
      </c>
      <c r="O55" s="132">
        <v>3567125.84</v>
      </c>
      <c r="P55" s="132">
        <v>2031.0458577691738</v>
      </c>
      <c r="Q55" s="132">
        <v>2308.9970392301998</v>
      </c>
      <c r="R55" s="53"/>
      <c r="S55" s="53"/>
      <c r="T55" s="53"/>
    </row>
    <row r="56" spans="1:20" s="54" customFormat="1" ht="12.75">
      <c r="A56" s="89">
        <v>4</v>
      </c>
      <c r="B56" s="121" t="s">
        <v>97</v>
      </c>
      <c r="C56" s="130">
        <v>1941</v>
      </c>
      <c r="D56" s="130"/>
      <c r="E56" s="131" t="s">
        <v>66</v>
      </c>
      <c r="F56" s="130">
        <v>2</v>
      </c>
      <c r="G56" s="130">
        <v>2</v>
      </c>
      <c r="H56" s="132">
        <v>743.7</v>
      </c>
      <c r="I56" s="132">
        <v>550.15</v>
      </c>
      <c r="J56" s="132">
        <v>379.65</v>
      </c>
      <c r="K56" s="133">
        <v>21</v>
      </c>
      <c r="L56" s="138" t="s">
        <v>55</v>
      </c>
      <c r="M56" s="138" t="s">
        <v>56</v>
      </c>
      <c r="N56" s="134" t="s">
        <v>59</v>
      </c>
      <c r="O56" s="132">
        <v>3399322.55</v>
      </c>
      <c r="P56" s="132">
        <v>4570.8249966384292</v>
      </c>
      <c r="Q56" s="132">
        <v>5201.1889202635466</v>
      </c>
      <c r="R56" s="53"/>
      <c r="S56" s="53"/>
      <c r="T56" s="53"/>
    </row>
    <row r="57" spans="1:20" s="54" customFormat="1" ht="12.75">
      <c r="A57" s="89">
        <v>5</v>
      </c>
      <c r="B57" s="121" t="s">
        <v>98</v>
      </c>
      <c r="C57" s="130">
        <v>1957</v>
      </c>
      <c r="D57" s="130"/>
      <c r="E57" s="131" t="s">
        <v>58</v>
      </c>
      <c r="F57" s="130">
        <v>2</v>
      </c>
      <c r="G57" s="130">
        <v>2</v>
      </c>
      <c r="H57" s="132">
        <v>706.7</v>
      </c>
      <c r="I57" s="132">
        <v>646.1</v>
      </c>
      <c r="J57" s="132">
        <v>646.1</v>
      </c>
      <c r="K57" s="133">
        <v>23</v>
      </c>
      <c r="L57" s="136" t="s">
        <v>55</v>
      </c>
      <c r="M57" s="137" t="s">
        <v>64</v>
      </c>
      <c r="N57" s="134" t="s">
        <v>65</v>
      </c>
      <c r="O57" s="132">
        <v>3553347.11</v>
      </c>
      <c r="P57" s="132">
        <v>5028.0842082920608</v>
      </c>
      <c r="Q57" s="132">
        <v>5650.0670723079093</v>
      </c>
      <c r="R57" s="53"/>
      <c r="S57" s="53"/>
      <c r="T57" s="53"/>
    </row>
    <row r="58" spans="1:20" s="54" customFormat="1" ht="12.75">
      <c r="A58" s="89">
        <v>6</v>
      </c>
      <c r="B58" s="121" t="s">
        <v>99</v>
      </c>
      <c r="C58" s="130">
        <v>1966</v>
      </c>
      <c r="D58" s="130"/>
      <c r="E58" s="131" t="s">
        <v>58</v>
      </c>
      <c r="F58" s="130">
        <v>2</v>
      </c>
      <c r="G58" s="130">
        <v>1</v>
      </c>
      <c r="H58" s="132">
        <v>683.5</v>
      </c>
      <c r="I58" s="132">
        <v>634.5</v>
      </c>
      <c r="J58" s="132">
        <v>531.20000000000005</v>
      </c>
      <c r="K58" s="133">
        <v>28</v>
      </c>
      <c r="L58" s="138" t="s">
        <v>55</v>
      </c>
      <c r="M58" s="138" t="s">
        <v>56</v>
      </c>
      <c r="N58" s="134" t="s">
        <v>57</v>
      </c>
      <c r="O58" s="132">
        <v>686139</v>
      </c>
      <c r="P58" s="132">
        <v>1003.8610095098757</v>
      </c>
      <c r="Q58" s="132">
        <v>1003.8610095098757</v>
      </c>
      <c r="R58" s="53"/>
      <c r="S58" s="53"/>
      <c r="T58" s="53"/>
    </row>
    <row r="59" spans="1:20" s="54" customFormat="1" ht="12.75">
      <c r="A59" s="89">
        <v>7</v>
      </c>
      <c r="B59" s="121" t="s">
        <v>100</v>
      </c>
      <c r="C59" s="139">
        <v>1974</v>
      </c>
      <c r="D59" s="130"/>
      <c r="E59" s="131" t="s">
        <v>58</v>
      </c>
      <c r="F59" s="130">
        <v>2</v>
      </c>
      <c r="G59" s="130">
        <v>2</v>
      </c>
      <c r="H59" s="132">
        <v>762</v>
      </c>
      <c r="I59" s="132">
        <v>702.6</v>
      </c>
      <c r="J59" s="132">
        <v>623.1</v>
      </c>
      <c r="K59" s="133">
        <v>48</v>
      </c>
      <c r="L59" s="136" t="s">
        <v>55</v>
      </c>
      <c r="M59" s="137" t="s">
        <v>56</v>
      </c>
      <c r="N59" s="134" t="s">
        <v>57</v>
      </c>
      <c r="O59" s="132">
        <v>783943</v>
      </c>
      <c r="P59" s="132">
        <v>1028.7965879265091</v>
      </c>
      <c r="Q59" s="132">
        <v>1028.7965879265091</v>
      </c>
      <c r="R59" s="53"/>
      <c r="S59" s="53"/>
      <c r="T59" s="53"/>
    </row>
    <row r="60" spans="1:20" s="54" customFormat="1" ht="12.75">
      <c r="A60" s="89">
        <v>8</v>
      </c>
      <c r="B60" s="121" t="s">
        <v>101</v>
      </c>
      <c r="C60" s="139">
        <v>1973</v>
      </c>
      <c r="D60" s="130"/>
      <c r="E60" s="131" t="s">
        <v>58</v>
      </c>
      <c r="F60" s="130">
        <v>2</v>
      </c>
      <c r="G60" s="130">
        <v>2</v>
      </c>
      <c r="H60" s="132">
        <v>746.5</v>
      </c>
      <c r="I60" s="132">
        <v>687.5</v>
      </c>
      <c r="J60" s="132">
        <v>552</v>
      </c>
      <c r="K60" s="133">
        <v>48</v>
      </c>
      <c r="L60" s="138" t="s">
        <v>55</v>
      </c>
      <c r="M60" s="138" t="s">
        <v>56</v>
      </c>
      <c r="N60" s="134" t="s">
        <v>57</v>
      </c>
      <c r="O60" s="132">
        <v>776127.96</v>
      </c>
      <c r="P60" s="132">
        <v>1039.6891627595444</v>
      </c>
      <c r="Q60" s="132">
        <v>1039.6891627595444</v>
      </c>
      <c r="R60" s="53"/>
      <c r="S60" s="53"/>
      <c r="T60" s="53"/>
    </row>
    <row r="61" spans="1:20" s="54" customFormat="1" ht="12.75">
      <c r="A61" s="89">
        <v>9</v>
      </c>
      <c r="B61" s="121" t="s">
        <v>102</v>
      </c>
      <c r="C61" s="130">
        <v>1960</v>
      </c>
      <c r="D61" s="130"/>
      <c r="E61" s="131" t="s">
        <v>58</v>
      </c>
      <c r="F61" s="130">
        <v>2</v>
      </c>
      <c r="G61" s="130">
        <v>2</v>
      </c>
      <c r="H61" s="132">
        <v>582.70000000000005</v>
      </c>
      <c r="I61" s="132">
        <v>535.70000000000005</v>
      </c>
      <c r="J61" s="132">
        <v>506.30000000000007</v>
      </c>
      <c r="K61" s="133">
        <v>28</v>
      </c>
      <c r="L61" s="136" t="s">
        <v>55</v>
      </c>
      <c r="M61" s="137" t="s">
        <v>56</v>
      </c>
      <c r="N61" s="134" t="s">
        <v>60</v>
      </c>
      <c r="O61" s="132">
        <v>2623352.2800000003</v>
      </c>
      <c r="P61" s="132">
        <v>4502.0632915737087</v>
      </c>
      <c r="Q61" s="132">
        <v>5107.1907842800747</v>
      </c>
      <c r="R61" s="53"/>
      <c r="S61" s="53"/>
      <c r="T61" s="53"/>
    </row>
    <row r="62" spans="1:20" s="54" customFormat="1" ht="25.5">
      <c r="A62" s="89">
        <v>10</v>
      </c>
      <c r="B62" s="121" t="s">
        <v>103</v>
      </c>
      <c r="C62" s="130">
        <v>1960</v>
      </c>
      <c r="D62" s="130"/>
      <c r="E62" s="131" t="s">
        <v>58</v>
      </c>
      <c r="F62" s="130">
        <v>2</v>
      </c>
      <c r="G62" s="130">
        <v>2</v>
      </c>
      <c r="H62" s="132">
        <v>592.20000000000005</v>
      </c>
      <c r="I62" s="132">
        <v>550.70000000000005</v>
      </c>
      <c r="J62" s="132">
        <v>444.6</v>
      </c>
      <c r="K62" s="133">
        <v>36</v>
      </c>
      <c r="L62" s="138" t="s">
        <v>55</v>
      </c>
      <c r="M62" s="138" t="s">
        <v>56</v>
      </c>
      <c r="N62" s="134" t="s">
        <v>248</v>
      </c>
      <c r="O62" s="132">
        <v>2633042.44</v>
      </c>
      <c r="P62" s="132">
        <v>4446.2047281323876</v>
      </c>
      <c r="Q62" s="132">
        <v>4972.5861533265788</v>
      </c>
      <c r="R62" s="53"/>
      <c r="S62" s="53"/>
      <c r="T62" s="53"/>
    </row>
    <row r="63" spans="1:20" s="54" customFormat="1" ht="12.75">
      <c r="A63" s="89">
        <v>11</v>
      </c>
      <c r="B63" s="121" t="s">
        <v>104</v>
      </c>
      <c r="C63" s="130">
        <v>1950</v>
      </c>
      <c r="D63" s="130"/>
      <c r="E63" s="131" t="s">
        <v>58</v>
      </c>
      <c r="F63" s="130">
        <v>3</v>
      </c>
      <c r="G63" s="130">
        <v>2</v>
      </c>
      <c r="H63" s="132">
        <v>894.76</v>
      </c>
      <c r="I63" s="132">
        <v>604</v>
      </c>
      <c r="J63" s="132">
        <v>604</v>
      </c>
      <c r="K63" s="133">
        <v>19</v>
      </c>
      <c r="L63" s="136" t="s">
        <v>55</v>
      </c>
      <c r="M63" s="137" t="s">
        <v>56</v>
      </c>
      <c r="N63" s="134" t="s">
        <v>57</v>
      </c>
      <c r="O63" s="132">
        <v>2456912.8200000003</v>
      </c>
      <c r="P63" s="132">
        <v>2745.8903169565028</v>
      </c>
      <c r="Q63" s="132">
        <v>3067.9963342125261</v>
      </c>
      <c r="R63" s="53"/>
      <c r="S63" s="53"/>
      <c r="T63" s="53"/>
    </row>
    <row r="64" spans="1:20" s="54" customFormat="1" ht="12.75">
      <c r="A64" s="89">
        <v>12</v>
      </c>
      <c r="B64" s="121" t="s">
        <v>105</v>
      </c>
      <c r="C64" s="130">
        <v>1977</v>
      </c>
      <c r="D64" s="130"/>
      <c r="E64" s="131" t="s">
        <v>58</v>
      </c>
      <c r="F64" s="130">
        <v>9</v>
      </c>
      <c r="G64" s="130">
        <v>2</v>
      </c>
      <c r="H64" s="132">
        <v>4984</v>
      </c>
      <c r="I64" s="132">
        <v>3763.9</v>
      </c>
      <c r="J64" s="132">
        <v>3573.6</v>
      </c>
      <c r="K64" s="133">
        <v>172</v>
      </c>
      <c r="L64" s="138" t="s">
        <v>55</v>
      </c>
      <c r="M64" s="138" t="s">
        <v>56</v>
      </c>
      <c r="N64" s="134" t="s">
        <v>202</v>
      </c>
      <c r="O64" s="132">
        <v>3762569.57</v>
      </c>
      <c r="P64" s="132">
        <v>754.92968900481537</v>
      </c>
      <c r="Q64" s="132">
        <v>823.67632022471901</v>
      </c>
      <c r="R64" s="53"/>
      <c r="S64" s="53"/>
      <c r="T64" s="53"/>
    </row>
    <row r="65" spans="1:20" s="54" customFormat="1" ht="12.75">
      <c r="A65" s="89">
        <v>13</v>
      </c>
      <c r="B65" s="121" t="s">
        <v>106</v>
      </c>
      <c r="C65" s="130">
        <v>1961</v>
      </c>
      <c r="D65" s="130"/>
      <c r="E65" s="131" t="s">
        <v>58</v>
      </c>
      <c r="F65" s="130">
        <v>4</v>
      </c>
      <c r="G65" s="130">
        <v>2</v>
      </c>
      <c r="H65" s="132">
        <v>2700.93</v>
      </c>
      <c r="I65" s="132">
        <v>2360.79</v>
      </c>
      <c r="J65" s="132">
        <v>2305.5700000000002</v>
      </c>
      <c r="K65" s="133">
        <v>85</v>
      </c>
      <c r="L65" s="136" t="s">
        <v>55</v>
      </c>
      <c r="M65" s="137" t="s">
        <v>56</v>
      </c>
      <c r="N65" s="134" t="s">
        <v>60</v>
      </c>
      <c r="O65" s="132">
        <v>5669999.9900000002</v>
      </c>
      <c r="P65" s="132">
        <v>2099.2769120265984</v>
      </c>
      <c r="Q65" s="132">
        <v>2619.4399484621963</v>
      </c>
      <c r="R65" s="53"/>
      <c r="S65" s="53"/>
      <c r="T65" s="53"/>
    </row>
    <row r="66" spans="1:20" s="54" customFormat="1" ht="12.75">
      <c r="A66" s="89">
        <v>14</v>
      </c>
      <c r="B66" s="121" t="s">
        <v>107</v>
      </c>
      <c r="C66" s="130">
        <v>1963</v>
      </c>
      <c r="D66" s="130"/>
      <c r="E66" s="131" t="s">
        <v>58</v>
      </c>
      <c r="F66" s="130">
        <v>4</v>
      </c>
      <c r="G66" s="130">
        <v>2</v>
      </c>
      <c r="H66" s="132">
        <v>1374.8</v>
      </c>
      <c r="I66" s="132">
        <v>1010.2</v>
      </c>
      <c r="J66" s="132">
        <v>1010.2</v>
      </c>
      <c r="K66" s="133">
        <v>43</v>
      </c>
      <c r="L66" s="138" t="s">
        <v>55</v>
      </c>
      <c r="M66" s="138" t="s">
        <v>56</v>
      </c>
      <c r="N66" s="134" t="s">
        <v>60</v>
      </c>
      <c r="O66" s="132">
        <v>2895000</v>
      </c>
      <c r="P66" s="132">
        <v>2105.760837940064</v>
      </c>
      <c r="Q66" s="132">
        <v>2627.5304698865293</v>
      </c>
      <c r="R66" s="53"/>
      <c r="S66" s="53"/>
      <c r="T66" s="53"/>
    </row>
    <row r="67" spans="1:20" s="54" customFormat="1" ht="12.75">
      <c r="A67" s="89">
        <v>15</v>
      </c>
      <c r="B67" s="121" t="s">
        <v>108</v>
      </c>
      <c r="C67" s="130">
        <v>1958</v>
      </c>
      <c r="D67" s="130"/>
      <c r="E67" s="131" t="s">
        <v>58</v>
      </c>
      <c r="F67" s="130">
        <v>2</v>
      </c>
      <c r="G67" s="130">
        <v>2</v>
      </c>
      <c r="H67" s="132">
        <v>653.70000000000005</v>
      </c>
      <c r="I67" s="132">
        <v>606</v>
      </c>
      <c r="J67" s="132">
        <v>538.1</v>
      </c>
      <c r="K67" s="133">
        <v>27</v>
      </c>
      <c r="L67" s="136" t="s">
        <v>55</v>
      </c>
      <c r="M67" s="137" t="s">
        <v>56</v>
      </c>
      <c r="N67" s="134" t="s">
        <v>59</v>
      </c>
      <c r="O67" s="132">
        <v>3066649.62</v>
      </c>
      <c r="P67" s="132">
        <v>4691.2186324001832</v>
      </c>
      <c r="Q67" s="132">
        <v>5440.0775585130787</v>
      </c>
      <c r="R67" s="53"/>
      <c r="S67" s="53"/>
      <c r="T67" s="53"/>
    </row>
    <row r="68" spans="1:20" s="54" customFormat="1" ht="12.75">
      <c r="A68" s="89">
        <v>16</v>
      </c>
      <c r="B68" s="121" t="s">
        <v>109</v>
      </c>
      <c r="C68" s="130">
        <v>1961</v>
      </c>
      <c r="D68" s="130"/>
      <c r="E68" s="131" t="s">
        <v>58</v>
      </c>
      <c r="F68" s="130">
        <v>2</v>
      </c>
      <c r="G68" s="130">
        <v>1</v>
      </c>
      <c r="H68" s="132">
        <v>291.64999999999998</v>
      </c>
      <c r="I68" s="132">
        <v>275.13</v>
      </c>
      <c r="J68" s="132">
        <v>135.19999999999999</v>
      </c>
      <c r="K68" s="133">
        <v>18</v>
      </c>
      <c r="L68" s="138" t="s">
        <v>55</v>
      </c>
      <c r="M68" s="138" t="s">
        <v>64</v>
      </c>
      <c r="N68" s="134" t="s">
        <v>65</v>
      </c>
      <c r="O68" s="132">
        <v>1488737.43</v>
      </c>
      <c r="P68" s="132">
        <v>5104.5343048174182</v>
      </c>
      <c r="Q68" s="132">
        <v>5690.2110749185676</v>
      </c>
      <c r="R68" s="53"/>
      <c r="S68" s="53"/>
      <c r="T68" s="53"/>
    </row>
    <row r="69" spans="1:20" s="54" customFormat="1" ht="25.5">
      <c r="A69" s="89">
        <v>17</v>
      </c>
      <c r="B69" s="121" t="s">
        <v>110</v>
      </c>
      <c r="C69" s="130">
        <v>1971</v>
      </c>
      <c r="D69" s="130"/>
      <c r="E69" s="131" t="s">
        <v>58</v>
      </c>
      <c r="F69" s="130">
        <v>5</v>
      </c>
      <c r="G69" s="130">
        <v>6</v>
      </c>
      <c r="H69" s="132">
        <v>5077.5</v>
      </c>
      <c r="I69" s="132">
        <v>3712.4</v>
      </c>
      <c r="J69" s="132">
        <v>1549.0700000000002</v>
      </c>
      <c r="K69" s="133">
        <v>164</v>
      </c>
      <c r="L69" s="136" t="s">
        <v>55</v>
      </c>
      <c r="M69" s="137" t="s">
        <v>56</v>
      </c>
      <c r="N69" s="134" t="s">
        <v>248</v>
      </c>
      <c r="O69" s="132">
        <v>8150000</v>
      </c>
      <c r="P69" s="132">
        <v>1605.1206302314131</v>
      </c>
      <c r="Q69" s="132">
        <v>2002.8406302314129</v>
      </c>
      <c r="R69" s="53"/>
      <c r="S69" s="53"/>
      <c r="T69" s="53"/>
    </row>
    <row r="70" spans="1:20" s="54" customFormat="1" ht="12.75">
      <c r="A70" s="89">
        <v>18</v>
      </c>
      <c r="B70" s="121" t="s">
        <v>111</v>
      </c>
      <c r="C70" s="130">
        <v>1973</v>
      </c>
      <c r="D70" s="130"/>
      <c r="E70" s="131" t="s">
        <v>66</v>
      </c>
      <c r="F70" s="130">
        <v>2</v>
      </c>
      <c r="G70" s="130">
        <v>2</v>
      </c>
      <c r="H70" s="132">
        <v>816.6</v>
      </c>
      <c r="I70" s="132">
        <v>537.5</v>
      </c>
      <c r="J70" s="132">
        <v>202.60000000000002</v>
      </c>
      <c r="K70" s="133">
        <v>29</v>
      </c>
      <c r="L70" s="138" t="s">
        <v>55</v>
      </c>
      <c r="M70" s="138" t="s">
        <v>56</v>
      </c>
      <c r="N70" s="134" t="s">
        <v>59</v>
      </c>
      <c r="O70" s="132">
        <v>2837751.8</v>
      </c>
      <c r="P70" s="132">
        <v>3475.0818025961298</v>
      </c>
      <c r="Q70" s="132">
        <v>3820.0526573597845</v>
      </c>
      <c r="R70" s="53"/>
      <c r="S70" s="53"/>
      <c r="T70" s="53"/>
    </row>
    <row r="71" spans="1:20" s="54" customFormat="1" ht="12.75">
      <c r="A71" s="89">
        <v>19</v>
      </c>
      <c r="B71" s="121" t="s">
        <v>112</v>
      </c>
      <c r="C71" s="130">
        <v>1954</v>
      </c>
      <c r="D71" s="130"/>
      <c r="E71" s="131" t="s">
        <v>66</v>
      </c>
      <c r="F71" s="130">
        <v>2</v>
      </c>
      <c r="G71" s="130">
        <v>2</v>
      </c>
      <c r="H71" s="132">
        <v>441</v>
      </c>
      <c r="I71" s="132">
        <v>399.8</v>
      </c>
      <c r="J71" s="132">
        <v>310.20000000000005</v>
      </c>
      <c r="K71" s="133">
        <v>28</v>
      </c>
      <c r="L71" s="136" t="s">
        <v>55</v>
      </c>
      <c r="M71" s="137" t="s">
        <v>56</v>
      </c>
      <c r="N71" s="134" t="s">
        <v>59</v>
      </c>
      <c r="O71" s="132">
        <v>2479122.38</v>
      </c>
      <c r="P71" s="132">
        <v>5621.5926984126982</v>
      </c>
      <c r="Q71" s="132">
        <v>5941.8190476190466</v>
      </c>
      <c r="R71" s="53"/>
      <c r="S71" s="53"/>
      <c r="T71" s="53"/>
    </row>
    <row r="72" spans="1:20" s="54" customFormat="1" ht="12.75">
      <c r="A72" s="89">
        <v>20</v>
      </c>
      <c r="B72" s="121" t="s">
        <v>113</v>
      </c>
      <c r="C72" s="130">
        <v>1980</v>
      </c>
      <c r="D72" s="130"/>
      <c r="E72" s="131" t="s">
        <v>58</v>
      </c>
      <c r="F72" s="130">
        <v>2</v>
      </c>
      <c r="G72" s="130">
        <v>3</v>
      </c>
      <c r="H72" s="132">
        <v>962.21999999999991</v>
      </c>
      <c r="I72" s="132">
        <v>875.92</v>
      </c>
      <c r="J72" s="132">
        <v>831.42</v>
      </c>
      <c r="K72" s="133">
        <v>32</v>
      </c>
      <c r="L72" s="138" t="s">
        <v>55</v>
      </c>
      <c r="M72" s="138" t="s">
        <v>56</v>
      </c>
      <c r="N72" s="134" t="s">
        <v>61</v>
      </c>
      <c r="O72" s="132">
        <v>3697950</v>
      </c>
      <c r="P72" s="132">
        <v>3843.143979547297</v>
      </c>
      <c r="Q72" s="132">
        <v>4712.3842613955239</v>
      </c>
      <c r="R72" s="53"/>
      <c r="S72" s="53"/>
      <c r="T72" s="53"/>
    </row>
    <row r="73" spans="1:20" s="54" customFormat="1" ht="12.75">
      <c r="A73" s="89">
        <v>21</v>
      </c>
      <c r="B73" s="121" t="s">
        <v>114</v>
      </c>
      <c r="C73" s="130">
        <v>1981</v>
      </c>
      <c r="D73" s="130"/>
      <c r="E73" s="131" t="s">
        <v>58</v>
      </c>
      <c r="F73" s="130">
        <v>2</v>
      </c>
      <c r="G73" s="130">
        <v>3</v>
      </c>
      <c r="H73" s="132">
        <v>955.1</v>
      </c>
      <c r="I73" s="132">
        <v>865.5</v>
      </c>
      <c r="J73" s="132">
        <v>865.5</v>
      </c>
      <c r="K73" s="133">
        <v>47</v>
      </c>
      <c r="L73" s="136" t="s">
        <v>55</v>
      </c>
      <c r="M73" s="137" t="s">
        <v>56</v>
      </c>
      <c r="N73" s="134" t="s">
        <v>61</v>
      </c>
      <c r="O73" s="132">
        <v>3680000</v>
      </c>
      <c r="P73" s="132">
        <v>3852.9996858967647</v>
      </c>
      <c r="Q73" s="132">
        <v>4674.385073814261</v>
      </c>
      <c r="R73" s="53"/>
      <c r="S73" s="53"/>
      <c r="T73" s="53"/>
    </row>
    <row r="74" spans="1:20" s="54" customFormat="1" ht="12.75">
      <c r="A74" s="89">
        <v>22</v>
      </c>
      <c r="B74" s="121" t="s">
        <v>115</v>
      </c>
      <c r="C74" s="130">
        <v>1987</v>
      </c>
      <c r="D74" s="130"/>
      <c r="E74" s="131" t="s">
        <v>58</v>
      </c>
      <c r="F74" s="130">
        <v>2</v>
      </c>
      <c r="G74" s="130">
        <v>3</v>
      </c>
      <c r="H74" s="132">
        <v>946.6</v>
      </c>
      <c r="I74" s="132">
        <v>861.5</v>
      </c>
      <c r="J74" s="132">
        <v>797.6</v>
      </c>
      <c r="K74" s="133">
        <v>47</v>
      </c>
      <c r="L74" s="138" t="s">
        <v>55</v>
      </c>
      <c r="M74" s="138" t="s">
        <v>56</v>
      </c>
      <c r="N74" s="134" t="s">
        <v>61</v>
      </c>
      <c r="O74" s="132">
        <v>3519757</v>
      </c>
      <c r="P74" s="132">
        <v>3718.3150221846608</v>
      </c>
      <c r="Q74" s="132">
        <v>4559.1959729558421</v>
      </c>
      <c r="R74" s="53"/>
      <c r="S74" s="53"/>
      <c r="T74" s="53"/>
    </row>
    <row r="75" spans="1:20" s="54" customFormat="1" ht="12.75">
      <c r="A75" s="89">
        <v>23</v>
      </c>
      <c r="B75" s="121" t="s">
        <v>116</v>
      </c>
      <c r="C75" s="130">
        <v>1987</v>
      </c>
      <c r="D75" s="130"/>
      <c r="E75" s="131" t="s">
        <v>58</v>
      </c>
      <c r="F75" s="130">
        <v>5</v>
      </c>
      <c r="G75" s="130">
        <v>4</v>
      </c>
      <c r="H75" s="132">
        <v>2928.1</v>
      </c>
      <c r="I75" s="132">
        <v>2613.6</v>
      </c>
      <c r="J75" s="132">
        <v>2388.9</v>
      </c>
      <c r="K75" s="133">
        <v>106</v>
      </c>
      <c r="L75" s="136" t="s">
        <v>55</v>
      </c>
      <c r="M75" s="137" t="s">
        <v>56</v>
      </c>
      <c r="N75" s="134" t="s">
        <v>57</v>
      </c>
      <c r="O75" s="132">
        <v>4335791.2699999996</v>
      </c>
      <c r="P75" s="132">
        <v>1480.7524572248215</v>
      </c>
      <c r="Q75" s="132">
        <v>1653.4251425839282</v>
      </c>
      <c r="R75" s="53"/>
      <c r="S75" s="53"/>
      <c r="T75" s="53"/>
    </row>
    <row r="76" spans="1:20" s="54" customFormat="1" ht="12.75">
      <c r="A76" s="89">
        <v>24</v>
      </c>
      <c r="B76" s="121" t="s">
        <v>117</v>
      </c>
      <c r="C76" s="130">
        <v>1846</v>
      </c>
      <c r="D76" s="130"/>
      <c r="E76" s="131" t="s">
        <v>58</v>
      </c>
      <c r="F76" s="130">
        <v>2</v>
      </c>
      <c r="G76" s="130">
        <v>1</v>
      </c>
      <c r="H76" s="132">
        <v>378.89</v>
      </c>
      <c r="I76" s="132">
        <v>325.39999999999998</v>
      </c>
      <c r="J76" s="132">
        <v>325.39999999999998</v>
      </c>
      <c r="K76" s="133">
        <v>17</v>
      </c>
      <c r="L76" s="138" t="s">
        <v>55</v>
      </c>
      <c r="M76" s="138" t="s">
        <v>64</v>
      </c>
      <c r="N76" s="134" t="s">
        <v>65</v>
      </c>
      <c r="O76" s="132">
        <v>2345314.9499999997</v>
      </c>
      <c r="P76" s="132">
        <v>6189.9626540684631</v>
      </c>
      <c r="Q76" s="132">
        <v>6200.5686346960856</v>
      </c>
      <c r="R76" s="53"/>
      <c r="S76" s="53"/>
      <c r="T76" s="53"/>
    </row>
    <row r="77" spans="1:20" s="54" customFormat="1" ht="25.5">
      <c r="A77" s="89">
        <v>25</v>
      </c>
      <c r="B77" s="121" t="s">
        <v>118</v>
      </c>
      <c r="C77" s="130">
        <v>1964</v>
      </c>
      <c r="D77" s="130"/>
      <c r="E77" s="131" t="s">
        <v>58</v>
      </c>
      <c r="F77" s="130">
        <v>3</v>
      </c>
      <c r="G77" s="130">
        <v>2</v>
      </c>
      <c r="H77" s="132">
        <v>1192.79</v>
      </c>
      <c r="I77" s="132">
        <v>1161.32</v>
      </c>
      <c r="J77" s="132">
        <v>1130.3599999999999</v>
      </c>
      <c r="K77" s="133">
        <v>54</v>
      </c>
      <c r="L77" s="136" t="s">
        <v>55</v>
      </c>
      <c r="M77" s="137" t="s">
        <v>56</v>
      </c>
      <c r="N77" s="134" t="s">
        <v>63</v>
      </c>
      <c r="O77" s="132">
        <v>4900000</v>
      </c>
      <c r="P77" s="132">
        <v>4108.0156607617437</v>
      </c>
      <c r="Q77" s="132">
        <v>5906.1760242792116</v>
      </c>
      <c r="R77" s="53"/>
      <c r="S77" s="53"/>
      <c r="T77" s="53"/>
    </row>
    <row r="78" spans="1:20" s="54" customFormat="1" ht="12.75">
      <c r="A78" s="89">
        <v>26</v>
      </c>
      <c r="B78" s="121" t="s">
        <v>119</v>
      </c>
      <c r="C78" s="130">
        <v>1941</v>
      </c>
      <c r="D78" s="130"/>
      <c r="E78" s="131" t="s">
        <v>58</v>
      </c>
      <c r="F78" s="130">
        <v>2</v>
      </c>
      <c r="G78" s="130">
        <v>2</v>
      </c>
      <c r="H78" s="132">
        <v>858.1</v>
      </c>
      <c r="I78" s="132">
        <v>655.20000000000005</v>
      </c>
      <c r="J78" s="132">
        <v>655.20000000000005</v>
      </c>
      <c r="K78" s="133">
        <v>20</v>
      </c>
      <c r="L78" s="138" t="s">
        <v>55</v>
      </c>
      <c r="M78" s="138" t="s">
        <v>56</v>
      </c>
      <c r="N78" s="134" t="s">
        <v>59</v>
      </c>
      <c r="O78" s="132">
        <v>3393815.22</v>
      </c>
      <c r="P78" s="132">
        <v>3955.0346346579654</v>
      </c>
      <c r="Q78" s="132">
        <v>4362.3656916443306</v>
      </c>
      <c r="R78" s="53"/>
      <c r="S78" s="53"/>
      <c r="T78" s="53"/>
    </row>
    <row r="79" spans="1:20" s="54" customFormat="1" ht="25.5">
      <c r="A79" s="89">
        <v>27</v>
      </c>
      <c r="B79" s="121" t="s">
        <v>120</v>
      </c>
      <c r="C79" s="130">
        <v>1962</v>
      </c>
      <c r="D79" s="130"/>
      <c r="E79" s="131" t="s">
        <v>66</v>
      </c>
      <c r="F79" s="130">
        <v>2</v>
      </c>
      <c r="G79" s="130">
        <v>2</v>
      </c>
      <c r="H79" s="132">
        <v>590.99</v>
      </c>
      <c r="I79" s="132">
        <v>407.09</v>
      </c>
      <c r="J79" s="132">
        <v>407.09</v>
      </c>
      <c r="K79" s="133">
        <v>22</v>
      </c>
      <c r="L79" s="136" t="s">
        <v>55</v>
      </c>
      <c r="M79" s="137" t="s">
        <v>56</v>
      </c>
      <c r="N79" s="134" t="s">
        <v>248</v>
      </c>
      <c r="O79" s="132">
        <v>2699117.1599999997</v>
      </c>
      <c r="P79" s="132">
        <v>4567.1113893636093</v>
      </c>
      <c r="Q79" s="132">
        <v>5130.5610247212298</v>
      </c>
      <c r="R79" s="53"/>
      <c r="S79" s="53"/>
      <c r="T79" s="53"/>
    </row>
    <row r="80" spans="1:20" s="54" customFormat="1" ht="12.75">
      <c r="A80" s="89">
        <v>28</v>
      </c>
      <c r="B80" s="121" t="s">
        <v>239</v>
      </c>
      <c r="C80" s="130">
        <v>1960</v>
      </c>
      <c r="D80" s="130"/>
      <c r="E80" s="131" t="s">
        <v>214</v>
      </c>
      <c r="F80" s="130">
        <v>4</v>
      </c>
      <c r="G80" s="130">
        <v>4</v>
      </c>
      <c r="H80" s="132">
        <v>1920.6</v>
      </c>
      <c r="I80" s="132">
        <v>1243.9000000000001</v>
      </c>
      <c r="J80" s="132">
        <v>986.10000000000014</v>
      </c>
      <c r="K80" s="133">
        <v>87</v>
      </c>
      <c r="L80" s="138" t="s">
        <v>55</v>
      </c>
      <c r="M80" s="138" t="s">
        <v>56</v>
      </c>
      <c r="N80" s="134" t="s">
        <v>261</v>
      </c>
      <c r="O80" s="132">
        <v>5101600</v>
      </c>
      <c r="P80" s="132">
        <v>2656.2532541913988</v>
      </c>
      <c r="Q80" s="132">
        <v>2959.3080339477247</v>
      </c>
      <c r="R80" s="53"/>
      <c r="S80" s="53"/>
      <c r="T80" s="53"/>
    </row>
    <row r="81" spans="1:20" s="54" customFormat="1" ht="12.75">
      <c r="A81" s="89">
        <v>29</v>
      </c>
      <c r="B81" s="121" t="s">
        <v>240</v>
      </c>
      <c r="C81" s="130">
        <v>1959</v>
      </c>
      <c r="D81" s="130"/>
      <c r="E81" s="131" t="s">
        <v>214</v>
      </c>
      <c r="F81" s="130">
        <v>3</v>
      </c>
      <c r="G81" s="130">
        <v>2</v>
      </c>
      <c r="H81" s="132">
        <v>1263</v>
      </c>
      <c r="I81" s="132">
        <v>1052.4000000000001</v>
      </c>
      <c r="J81" s="132">
        <v>771.10000000000014</v>
      </c>
      <c r="K81" s="133">
        <v>92</v>
      </c>
      <c r="L81" s="136" t="s">
        <v>55</v>
      </c>
      <c r="M81" s="137" t="s">
        <v>64</v>
      </c>
      <c r="N81" s="134" t="s">
        <v>65</v>
      </c>
      <c r="O81" s="132">
        <v>2638742.77</v>
      </c>
      <c r="P81" s="132">
        <v>2089.2658511480604</v>
      </c>
      <c r="Q81" s="132">
        <v>2371.0821852731592</v>
      </c>
      <c r="R81" s="53"/>
      <c r="S81" s="53"/>
      <c r="T81" s="53"/>
    </row>
    <row r="82" spans="1:20" s="54" customFormat="1" ht="12.75">
      <c r="A82" s="89">
        <v>30</v>
      </c>
      <c r="B82" s="121" t="s">
        <v>241</v>
      </c>
      <c r="C82" s="130">
        <v>1942</v>
      </c>
      <c r="D82" s="130"/>
      <c r="E82" s="131" t="s">
        <v>214</v>
      </c>
      <c r="F82" s="130">
        <v>2</v>
      </c>
      <c r="G82" s="130">
        <v>2</v>
      </c>
      <c r="H82" s="132">
        <v>1139.8399999999999</v>
      </c>
      <c r="I82" s="132">
        <v>660</v>
      </c>
      <c r="J82" s="132">
        <v>608</v>
      </c>
      <c r="K82" s="133">
        <v>25</v>
      </c>
      <c r="L82" s="138" t="s">
        <v>55</v>
      </c>
      <c r="M82" s="138" t="s">
        <v>64</v>
      </c>
      <c r="N82" s="134" t="s">
        <v>65</v>
      </c>
      <c r="O82" s="132">
        <v>3267279.28</v>
      </c>
      <c r="P82" s="132">
        <v>2866.4367630544639</v>
      </c>
      <c r="Q82" s="132">
        <v>3284.0977681078048</v>
      </c>
      <c r="R82" s="53"/>
      <c r="S82" s="53"/>
      <c r="T82" s="53"/>
    </row>
    <row r="83" spans="1:20" s="54" customFormat="1" ht="12.75">
      <c r="A83" s="89">
        <v>31</v>
      </c>
      <c r="B83" s="121" t="s">
        <v>142</v>
      </c>
      <c r="C83" s="130">
        <v>1994</v>
      </c>
      <c r="D83" s="130"/>
      <c r="E83" s="131" t="s">
        <v>54</v>
      </c>
      <c r="F83" s="130">
        <v>9</v>
      </c>
      <c r="G83" s="130">
        <v>2</v>
      </c>
      <c r="H83" s="132">
        <v>4306.3</v>
      </c>
      <c r="I83" s="132">
        <v>3871</v>
      </c>
      <c r="J83" s="132">
        <v>3511.4</v>
      </c>
      <c r="K83" s="133">
        <v>173</v>
      </c>
      <c r="L83" s="136" t="s">
        <v>55</v>
      </c>
      <c r="M83" s="137" t="s">
        <v>56</v>
      </c>
      <c r="N83" s="134" t="s">
        <v>60</v>
      </c>
      <c r="O83" s="132">
        <v>4451631.53</v>
      </c>
      <c r="P83" s="132">
        <v>1033.7485846318184</v>
      </c>
      <c r="Q83" s="132">
        <v>1141.4903745674942</v>
      </c>
      <c r="R83" s="53"/>
      <c r="S83" s="53"/>
      <c r="T83" s="53"/>
    </row>
    <row r="84" spans="1:20" s="54" customFormat="1" ht="12.75">
      <c r="A84" s="89">
        <v>32</v>
      </c>
      <c r="B84" s="121" t="s">
        <v>245</v>
      </c>
      <c r="C84" s="130">
        <v>1952</v>
      </c>
      <c r="D84" s="130"/>
      <c r="E84" s="131" t="s">
        <v>214</v>
      </c>
      <c r="F84" s="130">
        <v>2</v>
      </c>
      <c r="G84" s="130">
        <v>2</v>
      </c>
      <c r="H84" s="132">
        <v>557.4</v>
      </c>
      <c r="I84" s="132">
        <v>517.5</v>
      </c>
      <c r="J84" s="132">
        <v>470.9</v>
      </c>
      <c r="K84" s="133">
        <v>31</v>
      </c>
      <c r="L84" s="138" t="s">
        <v>55</v>
      </c>
      <c r="M84" s="138" t="s">
        <v>64</v>
      </c>
      <c r="N84" s="134" t="s">
        <v>65</v>
      </c>
      <c r="O84" s="132">
        <v>3267843.12</v>
      </c>
      <c r="P84" s="132">
        <v>5862.6536060279877</v>
      </c>
      <c r="Q84" s="132">
        <v>6715.7265877287409</v>
      </c>
      <c r="R84" s="53"/>
      <c r="S84" s="53"/>
      <c r="T84" s="53"/>
    </row>
    <row r="85" spans="1:20" s="54" customFormat="1" ht="12.75">
      <c r="A85" s="89">
        <v>33</v>
      </c>
      <c r="B85" s="121" t="s">
        <v>246</v>
      </c>
      <c r="C85" s="130">
        <v>1950</v>
      </c>
      <c r="D85" s="130"/>
      <c r="E85" s="131" t="s">
        <v>214</v>
      </c>
      <c r="F85" s="130">
        <v>2</v>
      </c>
      <c r="G85" s="130">
        <v>1</v>
      </c>
      <c r="H85" s="132">
        <v>462.7</v>
      </c>
      <c r="I85" s="132">
        <v>460.2</v>
      </c>
      <c r="J85" s="132">
        <v>294.10000000000002</v>
      </c>
      <c r="K85" s="133">
        <v>17</v>
      </c>
      <c r="L85" s="136" t="s">
        <v>55</v>
      </c>
      <c r="M85" s="137" t="s">
        <v>56</v>
      </c>
      <c r="N85" s="134" t="s">
        <v>60</v>
      </c>
      <c r="O85" s="132">
        <v>2422320</v>
      </c>
      <c r="P85" s="132">
        <v>5235.1847849578562</v>
      </c>
      <c r="Q85" s="132">
        <v>5932.8299113896692</v>
      </c>
      <c r="R85" s="53"/>
      <c r="S85" s="53"/>
      <c r="T85" s="53"/>
    </row>
    <row r="86" spans="1:20" s="54" customFormat="1" ht="12.75">
      <c r="A86" s="89">
        <v>34</v>
      </c>
      <c r="B86" s="121" t="s">
        <v>184</v>
      </c>
      <c r="C86" s="130">
        <v>1952</v>
      </c>
      <c r="D86" s="130"/>
      <c r="E86" s="131" t="s">
        <v>58</v>
      </c>
      <c r="F86" s="130">
        <v>3</v>
      </c>
      <c r="G86" s="130">
        <v>3</v>
      </c>
      <c r="H86" s="132">
        <v>1798.15</v>
      </c>
      <c r="I86" s="132">
        <v>1637.95</v>
      </c>
      <c r="J86" s="132">
        <v>1637.95</v>
      </c>
      <c r="K86" s="133">
        <v>58</v>
      </c>
      <c r="L86" s="138" t="s">
        <v>55</v>
      </c>
      <c r="M86" s="138" t="s">
        <v>56</v>
      </c>
      <c r="N86" s="134" t="s">
        <v>202</v>
      </c>
      <c r="O86" s="132">
        <v>2050106.0299999998</v>
      </c>
      <c r="P86" s="132">
        <v>1140.1195840169062</v>
      </c>
      <c r="Q86" s="132">
        <v>6809.4356116008121</v>
      </c>
      <c r="R86" s="53"/>
      <c r="S86" s="53"/>
      <c r="T86" s="53"/>
    </row>
    <row r="87" spans="1:20" s="54" customFormat="1" ht="12.75">
      <c r="A87" s="89">
        <v>35</v>
      </c>
      <c r="B87" s="121" t="s">
        <v>197</v>
      </c>
      <c r="C87" s="130">
        <v>1958</v>
      </c>
      <c r="D87" s="130"/>
      <c r="E87" s="131" t="s">
        <v>58</v>
      </c>
      <c r="F87" s="130">
        <v>4</v>
      </c>
      <c r="G87" s="130">
        <v>4</v>
      </c>
      <c r="H87" s="132">
        <v>5856.4</v>
      </c>
      <c r="I87" s="132">
        <v>3235.1</v>
      </c>
      <c r="J87" s="132">
        <v>3073.4</v>
      </c>
      <c r="K87" s="133">
        <v>86</v>
      </c>
      <c r="L87" s="136" t="s">
        <v>55</v>
      </c>
      <c r="M87" s="137" t="s">
        <v>56</v>
      </c>
      <c r="N87" s="134" t="s">
        <v>249</v>
      </c>
      <c r="O87" s="132">
        <v>13280548.279999999</v>
      </c>
      <c r="P87" s="132">
        <v>2267.6982924663616</v>
      </c>
      <c r="Q87" s="132">
        <v>3206.1144047537741</v>
      </c>
      <c r="R87" s="53"/>
      <c r="S87" s="53"/>
      <c r="T87" s="53"/>
    </row>
    <row r="88" spans="1:20" s="54" customFormat="1" ht="12.75">
      <c r="A88" s="89">
        <v>36</v>
      </c>
      <c r="B88" s="121" t="s">
        <v>236</v>
      </c>
      <c r="C88" s="130">
        <v>1986</v>
      </c>
      <c r="D88" s="130"/>
      <c r="E88" s="131" t="s">
        <v>237</v>
      </c>
      <c r="F88" s="130">
        <v>5</v>
      </c>
      <c r="G88" s="130">
        <v>4</v>
      </c>
      <c r="H88" s="132">
        <v>3118.5</v>
      </c>
      <c r="I88" s="132">
        <v>3068.7</v>
      </c>
      <c r="J88" s="132">
        <v>3068.7</v>
      </c>
      <c r="K88" s="133">
        <v>110</v>
      </c>
      <c r="L88" s="138" t="s">
        <v>55</v>
      </c>
      <c r="M88" s="138" t="s">
        <v>56</v>
      </c>
      <c r="N88" s="134" t="s">
        <v>249</v>
      </c>
      <c r="O88" s="132">
        <v>7003500</v>
      </c>
      <c r="P88" s="132">
        <v>2245.7912457912457</v>
      </c>
      <c r="Q88" s="132">
        <v>9231.9648869648863</v>
      </c>
      <c r="R88" s="53"/>
      <c r="S88" s="53"/>
      <c r="T88" s="53"/>
    </row>
    <row r="89" spans="1:20" s="54" customFormat="1" ht="12.75">
      <c r="A89" s="89">
        <v>37</v>
      </c>
      <c r="B89" s="121" t="s">
        <v>254</v>
      </c>
      <c r="C89" s="130">
        <v>1974</v>
      </c>
      <c r="D89" s="130"/>
      <c r="E89" s="131" t="s">
        <v>58</v>
      </c>
      <c r="F89" s="130">
        <v>5</v>
      </c>
      <c r="G89" s="130">
        <v>6</v>
      </c>
      <c r="H89" s="132">
        <v>4544.2</v>
      </c>
      <c r="I89" s="132">
        <v>4491.5</v>
      </c>
      <c r="J89" s="132">
        <v>4491.5</v>
      </c>
      <c r="K89" s="133">
        <v>207</v>
      </c>
      <c r="L89" s="136" t="s">
        <v>55</v>
      </c>
      <c r="M89" s="137" t="s">
        <v>56</v>
      </c>
      <c r="N89" s="134" t="s">
        <v>249</v>
      </c>
      <c r="O89" s="132">
        <v>3380273.29</v>
      </c>
      <c r="P89" s="132">
        <v>743.8654306588619</v>
      </c>
      <c r="Q89" s="132">
        <v>795.31</v>
      </c>
      <c r="R89" s="53"/>
      <c r="S89" s="53"/>
      <c r="T89" s="53"/>
    </row>
    <row r="90" spans="1:20" s="54" customFormat="1" ht="12.75">
      <c r="A90" s="89">
        <v>38</v>
      </c>
      <c r="B90" s="121" t="s">
        <v>121</v>
      </c>
      <c r="C90" s="130">
        <v>1959</v>
      </c>
      <c r="D90" s="130"/>
      <c r="E90" s="131" t="s">
        <v>58</v>
      </c>
      <c r="F90" s="130">
        <v>3</v>
      </c>
      <c r="G90" s="130">
        <v>4</v>
      </c>
      <c r="H90" s="132">
        <v>2095.6</v>
      </c>
      <c r="I90" s="132">
        <v>1915.7</v>
      </c>
      <c r="J90" s="132">
        <v>1915.7</v>
      </c>
      <c r="K90" s="133">
        <v>69</v>
      </c>
      <c r="L90" s="138" t="s">
        <v>55</v>
      </c>
      <c r="M90" s="138" t="s">
        <v>56</v>
      </c>
      <c r="N90" s="134" t="s">
        <v>59</v>
      </c>
      <c r="O90" s="132">
        <v>150000</v>
      </c>
      <c r="P90" s="132">
        <v>71.578545523954958</v>
      </c>
      <c r="Q90" s="132">
        <v>71.578545523954958</v>
      </c>
      <c r="R90" s="53"/>
      <c r="S90" s="53"/>
      <c r="T90" s="53"/>
    </row>
    <row r="91" spans="1:20" s="54" customFormat="1" ht="12.75">
      <c r="A91" s="89">
        <v>39</v>
      </c>
      <c r="B91" s="121" t="s">
        <v>122</v>
      </c>
      <c r="C91" s="130">
        <v>1989</v>
      </c>
      <c r="D91" s="130"/>
      <c r="E91" s="131" t="s">
        <v>58</v>
      </c>
      <c r="F91" s="130">
        <v>5</v>
      </c>
      <c r="G91" s="130">
        <v>3</v>
      </c>
      <c r="H91" s="132">
        <v>2042.1</v>
      </c>
      <c r="I91" s="132">
        <v>1708.9</v>
      </c>
      <c r="J91" s="132">
        <v>1675.9</v>
      </c>
      <c r="K91" s="133">
        <v>86</v>
      </c>
      <c r="L91" s="136" t="s">
        <v>55</v>
      </c>
      <c r="M91" s="137" t="s">
        <v>56</v>
      </c>
      <c r="N91" s="134" t="s">
        <v>202</v>
      </c>
      <c r="O91" s="132">
        <v>150000</v>
      </c>
      <c r="P91" s="132">
        <v>73.453797561333928</v>
      </c>
      <c r="Q91" s="132">
        <v>73.453797561333928</v>
      </c>
      <c r="R91" s="53"/>
      <c r="S91" s="53"/>
      <c r="T91" s="53"/>
    </row>
    <row r="92" spans="1:20" s="54" customFormat="1" ht="25.5">
      <c r="A92" s="89">
        <v>40</v>
      </c>
      <c r="B92" s="121" t="s">
        <v>123</v>
      </c>
      <c r="C92" s="130">
        <v>1972</v>
      </c>
      <c r="D92" s="130"/>
      <c r="E92" s="131" t="s">
        <v>58</v>
      </c>
      <c r="F92" s="130">
        <v>5</v>
      </c>
      <c r="G92" s="130">
        <v>4</v>
      </c>
      <c r="H92" s="132">
        <v>3577.12</v>
      </c>
      <c r="I92" s="132">
        <v>3193.8</v>
      </c>
      <c r="J92" s="132">
        <v>2940.98</v>
      </c>
      <c r="K92" s="133">
        <v>152</v>
      </c>
      <c r="L92" s="138" t="s">
        <v>55</v>
      </c>
      <c r="M92" s="138" t="s">
        <v>56</v>
      </c>
      <c r="N92" s="134" t="s">
        <v>248</v>
      </c>
      <c r="O92" s="132">
        <v>180000</v>
      </c>
      <c r="P92" s="132">
        <v>50.319810350225879</v>
      </c>
      <c r="Q92" s="132">
        <v>50.319810350225879</v>
      </c>
      <c r="R92" s="53"/>
      <c r="S92" s="53"/>
      <c r="T92" s="53"/>
    </row>
    <row r="93" spans="1:20" s="54" customFormat="1" ht="25.5">
      <c r="A93" s="89">
        <v>41</v>
      </c>
      <c r="B93" s="121" t="s">
        <v>124</v>
      </c>
      <c r="C93" s="130">
        <v>1955</v>
      </c>
      <c r="D93" s="130"/>
      <c r="E93" s="131" t="s">
        <v>58</v>
      </c>
      <c r="F93" s="130">
        <v>2</v>
      </c>
      <c r="G93" s="130">
        <v>3</v>
      </c>
      <c r="H93" s="132">
        <v>1501.5</v>
      </c>
      <c r="I93" s="132">
        <v>1386.8</v>
      </c>
      <c r="J93" s="132">
        <v>1250.54</v>
      </c>
      <c r="K93" s="133">
        <v>57</v>
      </c>
      <c r="L93" s="136" t="s">
        <v>55</v>
      </c>
      <c r="M93" s="137" t="s">
        <v>56</v>
      </c>
      <c r="N93" s="134" t="s">
        <v>248</v>
      </c>
      <c r="O93" s="132">
        <v>200000</v>
      </c>
      <c r="P93" s="132">
        <v>133.20013320013319</v>
      </c>
      <c r="Q93" s="132">
        <v>133.20013320013319</v>
      </c>
      <c r="R93" s="53"/>
      <c r="S93" s="53"/>
      <c r="T93" s="53"/>
    </row>
    <row r="94" spans="1:20" s="54" customFormat="1" ht="12.75">
      <c r="A94" s="89">
        <v>42</v>
      </c>
      <c r="B94" s="121" t="s">
        <v>125</v>
      </c>
      <c r="C94" s="130">
        <v>1961</v>
      </c>
      <c r="D94" s="130"/>
      <c r="E94" s="131" t="s">
        <v>58</v>
      </c>
      <c r="F94" s="130">
        <v>2</v>
      </c>
      <c r="G94" s="130">
        <v>1</v>
      </c>
      <c r="H94" s="132">
        <v>646.49</v>
      </c>
      <c r="I94" s="132">
        <v>588.49</v>
      </c>
      <c r="J94" s="132">
        <v>588.49</v>
      </c>
      <c r="K94" s="133">
        <v>29</v>
      </c>
      <c r="L94" s="138" t="s">
        <v>55</v>
      </c>
      <c r="M94" s="138" t="s">
        <v>64</v>
      </c>
      <c r="N94" s="134" t="s">
        <v>65</v>
      </c>
      <c r="O94" s="132">
        <v>150000</v>
      </c>
      <c r="P94" s="132">
        <v>232.02215038128972</v>
      </c>
      <c r="Q94" s="132">
        <v>232.02215038128972</v>
      </c>
      <c r="R94" s="53"/>
      <c r="S94" s="53"/>
      <c r="T94" s="53"/>
    </row>
    <row r="95" spans="1:20" s="54" customFormat="1" ht="12.75">
      <c r="A95" s="89">
        <v>43</v>
      </c>
      <c r="B95" s="121" t="s">
        <v>126</v>
      </c>
      <c r="C95" s="130">
        <v>1969</v>
      </c>
      <c r="D95" s="130"/>
      <c r="E95" s="131" t="s">
        <v>58</v>
      </c>
      <c r="F95" s="130">
        <v>5</v>
      </c>
      <c r="G95" s="130">
        <v>6</v>
      </c>
      <c r="H95" s="132">
        <v>4890.1099999999997</v>
      </c>
      <c r="I95" s="132">
        <v>4432.68</v>
      </c>
      <c r="J95" s="132">
        <v>4177.2300000000005</v>
      </c>
      <c r="K95" s="133">
        <v>212</v>
      </c>
      <c r="L95" s="136" t="s">
        <v>55</v>
      </c>
      <c r="M95" s="137" t="s">
        <v>56</v>
      </c>
      <c r="N95" s="134" t="s">
        <v>60</v>
      </c>
      <c r="O95" s="132">
        <v>180000</v>
      </c>
      <c r="P95" s="132">
        <v>36.808987936876676</v>
      </c>
      <c r="Q95" s="132">
        <v>36.808987936876676</v>
      </c>
      <c r="R95" s="53"/>
      <c r="S95" s="53"/>
      <c r="T95" s="53"/>
    </row>
    <row r="96" spans="1:20" s="54" customFormat="1" ht="12.75">
      <c r="A96" s="89">
        <v>44</v>
      </c>
      <c r="B96" s="121" t="s">
        <v>127</v>
      </c>
      <c r="C96" s="130">
        <v>1961</v>
      </c>
      <c r="D96" s="130"/>
      <c r="E96" s="131" t="s">
        <v>58</v>
      </c>
      <c r="F96" s="130">
        <v>2</v>
      </c>
      <c r="G96" s="130">
        <v>2</v>
      </c>
      <c r="H96" s="132">
        <v>824.68999999999994</v>
      </c>
      <c r="I96" s="132">
        <v>778.39</v>
      </c>
      <c r="J96" s="132">
        <v>728.73</v>
      </c>
      <c r="K96" s="133">
        <v>49</v>
      </c>
      <c r="L96" s="138" t="s">
        <v>55</v>
      </c>
      <c r="M96" s="138" t="s">
        <v>56</v>
      </c>
      <c r="N96" s="134" t="s">
        <v>59</v>
      </c>
      <c r="O96" s="132">
        <v>150000</v>
      </c>
      <c r="P96" s="132">
        <v>181.88652705865235</v>
      </c>
      <c r="Q96" s="132">
        <v>181.88652705865235</v>
      </c>
      <c r="R96" s="53"/>
      <c r="S96" s="53"/>
      <c r="T96" s="53"/>
    </row>
    <row r="97" spans="1:20" s="54" customFormat="1" ht="12.75">
      <c r="A97" s="89">
        <v>45</v>
      </c>
      <c r="B97" s="121" t="s">
        <v>255</v>
      </c>
      <c r="C97" s="130">
        <v>1980</v>
      </c>
      <c r="D97" s="130"/>
      <c r="E97" s="131" t="s">
        <v>58</v>
      </c>
      <c r="F97" s="130">
        <v>5</v>
      </c>
      <c r="G97" s="130">
        <v>2</v>
      </c>
      <c r="H97" s="132">
        <v>1589.4</v>
      </c>
      <c r="I97" s="132">
        <v>1176.4000000000001</v>
      </c>
      <c r="J97" s="132">
        <v>1117.8000000000002</v>
      </c>
      <c r="K97" s="133">
        <v>65</v>
      </c>
      <c r="L97" s="136" t="s">
        <v>55</v>
      </c>
      <c r="M97" s="137" t="s">
        <v>56</v>
      </c>
      <c r="N97" s="134" t="s">
        <v>59</v>
      </c>
      <c r="O97" s="132">
        <v>120000</v>
      </c>
      <c r="P97" s="132">
        <v>75.500188750471878</v>
      </c>
      <c r="Q97" s="132">
        <v>75.500188750471878</v>
      </c>
      <c r="R97" s="53"/>
      <c r="S97" s="53"/>
      <c r="T97" s="53"/>
    </row>
    <row r="98" spans="1:20" s="54" customFormat="1" ht="12.75">
      <c r="A98" s="89">
        <v>46</v>
      </c>
      <c r="B98" s="121" t="s">
        <v>128</v>
      </c>
      <c r="C98" s="130">
        <v>1983</v>
      </c>
      <c r="D98" s="130"/>
      <c r="E98" s="131" t="s">
        <v>58</v>
      </c>
      <c r="F98" s="130">
        <v>5</v>
      </c>
      <c r="G98" s="130">
        <v>4</v>
      </c>
      <c r="H98" s="132">
        <v>3097.1</v>
      </c>
      <c r="I98" s="132">
        <v>2810.6</v>
      </c>
      <c r="J98" s="132">
        <v>2810.6</v>
      </c>
      <c r="K98" s="133">
        <v>127</v>
      </c>
      <c r="L98" s="138" t="s">
        <v>55</v>
      </c>
      <c r="M98" s="138" t="s">
        <v>56</v>
      </c>
      <c r="N98" s="134" t="s">
        <v>202</v>
      </c>
      <c r="O98" s="132">
        <v>150000</v>
      </c>
      <c r="P98" s="132">
        <v>48.432404507442449</v>
      </c>
      <c r="Q98" s="132">
        <v>48.432404507442449</v>
      </c>
      <c r="R98" s="53"/>
      <c r="S98" s="53"/>
      <c r="T98" s="53"/>
    </row>
    <row r="99" spans="1:20" s="54" customFormat="1" ht="12.75">
      <c r="A99" s="89">
        <v>47</v>
      </c>
      <c r="B99" s="121" t="s">
        <v>129</v>
      </c>
      <c r="C99" s="130">
        <v>1963</v>
      </c>
      <c r="D99" s="130"/>
      <c r="E99" s="131" t="s">
        <v>58</v>
      </c>
      <c r="F99" s="130">
        <v>2</v>
      </c>
      <c r="G99" s="130">
        <v>2</v>
      </c>
      <c r="H99" s="132">
        <v>490.8</v>
      </c>
      <c r="I99" s="132">
        <v>442.2</v>
      </c>
      <c r="J99" s="132">
        <v>442.2</v>
      </c>
      <c r="K99" s="133">
        <v>19</v>
      </c>
      <c r="L99" s="136" t="s">
        <v>55</v>
      </c>
      <c r="M99" s="137" t="s">
        <v>56</v>
      </c>
      <c r="N99" s="134" t="s">
        <v>57</v>
      </c>
      <c r="O99" s="132">
        <v>70000</v>
      </c>
      <c r="P99" s="132">
        <v>142.62428687856561</v>
      </c>
      <c r="Q99" s="132">
        <v>142.62428687856561</v>
      </c>
      <c r="R99" s="53"/>
      <c r="S99" s="53"/>
      <c r="T99" s="53"/>
    </row>
    <row r="100" spans="1:20" s="54" customFormat="1" ht="12.75">
      <c r="A100" s="89">
        <v>48</v>
      </c>
      <c r="B100" s="121" t="s">
        <v>130</v>
      </c>
      <c r="C100" s="130">
        <v>1969</v>
      </c>
      <c r="D100" s="130"/>
      <c r="E100" s="131" t="s">
        <v>58</v>
      </c>
      <c r="F100" s="130">
        <v>2</v>
      </c>
      <c r="G100" s="130">
        <v>2</v>
      </c>
      <c r="H100" s="132">
        <v>640.40000000000009</v>
      </c>
      <c r="I100" s="132">
        <v>589.20000000000005</v>
      </c>
      <c r="J100" s="132">
        <v>537.5</v>
      </c>
      <c r="K100" s="133">
        <v>31</v>
      </c>
      <c r="L100" s="138" t="s">
        <v>55</v>
      </c>
      <c r="M100" s="138" t="s">
        <v>56</v>
      </c>
      <c r="N100" s="134" t="s">
        <v>57</v>
      </c>
      <c r="O100" s="132">
        <v>70000</v>
      </c>
      <c r="P100" s="132">
        <v>109.30668332292316</v>
      </c>
      <c r="Q100" s="132">
        <v>109.30668332292316</v>
      </c>
      <c r="R100" s="53"/>
      <c r="S100" s="53"/>
      <c r="T100" s="53"/>
    </row>
    <row r="101" spans="1:20" s="54" customFormat="1" ht="12.75">
      <c r="A101" s="89">
        <v>49</v>
      </c>
      <c r="B101" s="121" t="s">
        <v>131</v>
      </c>
      <c r="C101" s="130">
        <v>1966</v>
      </c>
      <c r="D101" s="130"/>
      <c r="E101" s="131" t="s">
        <v>58</v>
      </c>
      <c r="F101" s="130">
        <v>2</v>
      </c>
      <c r="G101" s="130">
        <v>2</v>
      </c>
      <c r="H101" s="132">
        <v>781.6</v>
      </c>
      <c r="I101" s="132">
        <v>719.9</v>
      </c>
      <c r="J101" s="132">
        <v>670.3</v>
      </c>
      <c r="K101" s="133">
        <v>25</v>
      </c>
      <c r="L101" s="136" t="s">
        <v>55</v>
      </c>
      <c r="M101" s="137" t="s">
        <v>56</v>
      </c>
      <c r="N101" s="134" t="s">
        <v>57</v>
      </c>
      <c r="O101" s="132">
        <v>70000</v>
      </c>
      <c r="P101" s="132">
        <v>89.559877175025591</v>
      </c>
      <c r="Q101" s="132">
        <v>89.559877175025591</v>
      </c>
      <c r="R101" s="53"/>
      <c r="S101" s="53"/>
      <c r="T101" s="53"/>
    </row>
    <row r="102" spans="1:20" s="54" customFormat="1" ht="12.75">
      <c r="A102" s="89">
        <v>50</v>
      </c>
      <c r="B102" s="121" t="s">
        <v>132</v>
      </c>
      <c r="C102" s="130">
        <v>1963</v>
      </c>
      <c r="D102" s="130"/>
      <c r="E102" s="131" t="s">
        <v>58</v>
      </c>
      <c r="F102" s="130">
        <v>4</v>
      </c>
      <c r="G102" s="130">
        <v>3</v>
      </c>
      <c r="H102" s="132">
        <v>2141.94</v>
      </c>
      <c r="I102" s="132">
        <v>1753.08</v>
      </c>
      <c r="J102" s="132">
        <v>1544.6799999999998</v>
      </c>
      <c r="K102" s="133">
        <v>61</v>
      </c>
      <c r="L102" s="138" t="s">
        <v>55</v>
      </c>
      <c r="M102" s="138" t="s">
        <v>56</v>
      </c>
      <c r="N102" s="134" t="s">
        <v>202</v>
      </c>
      <c r="O102" s="132">
        <v>180000</v>
      </c>
      <c r="P102" s="132">
        <v>84.035967394044647</v>
      </c>
      <c r="Q102" s="132">
        <v>84.035967394044647</v>
      </c>
      <c r="R102" s="53"/>
      <c r="S102" s="53"/>
      <c r="T102" s="53"/>
    </row>
    <row r="103" spans="1:20" s="54" customFormat="1" ht="12.75">
      <c r="A103" s="89">
        <v>51</v>
      </c>
      <c r="B103" s="121" t="s">
        <v>133</v>
      </c>
      <c r="C103" s="130">
        <v>1974</v>
      </c>
      <c r="D103" s="130"/>
      <c r="E103" s="131" t="s">
        <v>58</v>
      </c>
      <c r="F103" s="130">
        <v>9</v>
      </c>
      <c r="G103" s="130">
        <v>2</v>
      </c>
      <c r="H103" s="132">
        <v>5409.4</v>
      </c>
      <c r="I103" s="132">
        <v>4377.3999999999996</v>
      </c>
      <c r="J103" s="132">
        <v>4227.7</v>
      </c>
      <c r="K103" s="133">
        <v>190</v>
      </c>
      <c r="L103" s="136" t="s">
        <v>55</v>
      </c>
      <c r="M103" s="137" t="s">
        <v>56</v>
      </c>
      <c r="N103" s="134" t="s">
        <v>202</v>
      </c>
      <c r="O103" s="132">
        <v>100000</v>
      </c>
      <c r="P103" s="132">
        <v>18.48633859577772</v>
      </c>
      <c r="Q103" s="132">
        <v>18.48633859577772</v>
      </c>
      <c r="R103" s="53"/>
      <c r="S103" s="53"/>
      <c r="T103" s="53"/>
    </row>
    <row r="104" spans="1:20" s="54" customFormat="1" ht="12.75">
      <c r="A104" s="89">
        <v>52</v>
      </c>
      <c r="B104" s="121" t="s">
        <v>134</v>
      </c>
      <c r="C104" s="130">
        <v>1958</v>
      </c>
      <c r="D104" s="130"/>
      <c r="E104" s="131" t="s">
        <v>58</v>
      </c>
      <c r="F104" s="130">
        <v>2</v>
      </c>
      <c r="G104" s="130">
        <v>2</v>
      </c>
      <c r="H104" s="132">
        <v>717.8</v>
      </c>
      <c r="I104" s="132">
        <v>649.4</v>
      </c>
      <c r="J104" s="132">
        <v>507.29999999999995</v>
      </c>
      <c r="K104" s="133">
        <v>47</v>
      </c>
      <c r="L104" s="138" t="s">
        <v>55</v>
      </c>
      <c r="M104" s="138" t="s">
        <v>56</v>
      </c>
      <c r="N104" s="134" t="s">
        <v>59</v>
      </c>
      <c r="O104" s="132">
        <v>150000</v>
      </c>
      <c r="P104" s="132">
        <v>208.97185845639456</v>
      </c>
      <c r="Q104" s="132">
        <v>208.97185845639456</v>
      </c>
      <c r="R104" s="53"/>
      <c r="S104" s="53"/>
      <c r="T104" s="53"/>
    </row>
    <row r="105" spans="1:20" s="54" customFormat="1" ht="12.75">
      <c r="A105" s="89">
        <v>53</v>
      </c>
      <c r="B105" s="121" t="s">
        <v>135</v>
      </c>
      <c r="C105" s="130">
        <v>1956</v>
      </c>
      <c r="D105" s="130"/>
      <c r="E105" s="131" t="s">
        <v>66</v>
      </c>
      <c r="F105" s="130">
        <v>2</v>
      </c>
      <c r="G105" s="130">
        <v>3</v>
      </c>
      <c r="H105" s="132">
        <v>1239.2</v>
      </c>
      <c r="I105" s="132">
        <v>932.1</v>
      </c>
      <c r="J105" s="132">
        <v>643.79999999999995</v>
      </c>
      <c r="K105" s="133">
        <v>44</v>
      </c>
      <c r="L105" s="136" t="s">
        <v>55</v>
      </c>
      <c r="M105" s="137" t="s">
        <v>56</v>
      </c>
      <c r="N105" s="134" t="s">
        <v>60</v>
      </c>
      <c r="O105" s="132">
        <v>150000</v>
      </c>
      <c r="P105" s="132">
        <v>121.0458360232408</v>
      </c>
      <c r="Q105" s="132">
        <v>121.0458360232408</v>
      </c>
      <c r="R105" s="53"/>
      <c r="S105" s="53"/>
      <c r="T105" s="53"/>
    </row>
    <row r="106" spans="1:20" s="54" customFormat="1" ht="25.5">
      <c r="A106" s="89">
        <v>54</v>
      </c>
      <c r="B106" s="121" t="s">
        <v>136</v>
      </c>
      <c r="C106" s="130">
        <v>1968</v>
      </c>
      <c r="D106" s="130"/>
      <c r="E106" s="131" t="s">
        <v>58</v>
      </c>
      <c r="F106" s="130">
        <v>3</v>
      </c>
      <c r="G106" s="130">
        <v>2</v>
      </c>
      <c r="H106" s="132">
        <v>1032.5</v>
      </c>
      <c r="I106" s="132">
        <v>644</v>
      </c>
      <c r="J106" s="132">
        <v>445.9</v>
      </c>
      <c r="K106" s="133">
        <v>76</v>
      </c>
      <c r="L106" s="138" t="s">
        <v>55</v>
      </c>
      <c r="M106" s="138" t="s">
        <v>56</v>
      </c>
      <c r="N106" s="134" t="s">
        <v>248</v>
      </c>
      <c r="O106" s="132">
        <v>120000</v>
      </c>
      <c r="P106" s="132">
        <v>116.22276029055691</v>
      </c>
      <c r="Q106" s="132">
        <v>116.22276029055691</v>
      </c>
      <c r="R106" s="53"/>
      <c r="S106" s="53"/>
      <c r="T106" s="53"/>
    </row>
    <row r="107" spans="1:20" s="54" customFormat="1" ht="25.5">
      <c r="A107" s="89">
        <v>55</v>
      </c>
      <c r="B107" s="121" t="s">
        <v>137</v>
      </c>
      <c r="C107" s="130">
        <v>1969</v>
      </c>
      <c r="D107" s="130"/>
      <c r="E107" s="131" t="s">
        <v>58</v>
      </c>
      <c r="F107" s="130">
        <v>5</v>
      </c>
      <c r="G107" s="130">
        <v>6</v>
      </c>
      <c r="H107" s="132">
        <v>5048.3000000000011</v>
      </c>
      <c r="I107" s="132">
        <v>4487.6000000000004</v>
      </c>
      <c r="J107" s="132">
        <v>3957.13</v>
      </c>
      <c r="K107" s="133">
        <v>204</v>
      </c>
      <c r="L107" s="136" t="s">
        <v>55</v>
      </c>
      <c r="M107" s="137" t="s">
        <v>56</v>
      </c>
      <c r="N107" s="134" t="s">
        <v>248</v>
      </c>
      <c r="O107" s="132">
        <v>180000</v>
      </c>
      <c r="P107" s="132">
        <v>35.655567220648528</v>
      </c>
      <c r="Q107" s="132">
        <v>35.655567220648528</v>
      </c>
      <c r="R107" s="53"/>
      <c r="S107" s="53"/>
      <c r="T107" s="53"/>
    </row>
    <row r="108" spans="1:20" s="54" customFormat="1" ht="12.75">
      <c r="A108" s="89">
        <v>56</v>
      </c>
      <c r="B108" s="121" t="s">
        <v>138</v>
      </c>
      <c r="C108" s="130">
        <v>1943</v>
      </c>
      <c r="D108" s="130"/>
      <c r="E108" s="131" t="s">
        <v>58</v>
      </c>
      <c r="F108" s="130">
        <v>2</v>
      </c>
      <c r="G108" s="130">
        <v>2</v>
      </c>
      <c r="H108" s="132">
        <v>715.9</v>
      </c>
      <c r="I108" s="132">
        <v>646.9</v>
      </c>
      <c r="J108" s="132">
        <v>547.55999999999995</v>
      </c>
      <c r="K108" s="133">
        <v>35</v>
      </c>
      <c r="L108" s="138" t="s">
        <v>55</v>
      </c>
      <c r="M108" s="138" t="s">
        <v>56</v>
      </c>
      <c r="N108" s="134" t="s">
        <v>59</v>
      </c>
      <c r="O108" s="132">
        <v>150000</v>
      </c>
      <c r="P108" s="132">
        <v>209.52647017739909</v>
      </c>
      <c r="Q108" s="132">
        <v>209.52647017739909</v>
      </c>
      <c r="R108" s="53"/>
      <c r="S108" s="53"/>
      <c r="T108" s="53"/>
    </row>
    <row r="109" spans="1:20" s="54" customFormat="1" ht="12.75">
      <c r="A109" s="89">
        <v>57</v>
      </c>
      <c r="B109" s="121" t="s">
        <v>139</v>
      </c>
      <c r="C109" s="130">
        <v>1917</v>
      </c>
      <c r="D109" s="130"/>
      <c r="E109" s="131" t="s">
        <v>62</v>
      </c>
      <c r="F109" s="130">
        <v>2</v>
      </c>
      <c r="G109" s="130">
        <v>2</v>
      </c>
      <c r="H109" s="132">
        <v>643.4</v>
      </c>
      <c r="I109" s="132">
        <v>521.79999999999995</v>
      </c>
      <c r="J109" s="132">
        <v>423.09999999999997</v>
      </c>
      <c r="K109" s="133">
        <v>21</v>
      </c>
      <c r="L109" s="136" t="s">
        <v>55</v>
      </c>
      <c r="M109" s="137" t="s">
        <v>56</v>
      </c>
      <c r="N109" s="134" t="s">
        <v>60</v>
      </c>
      <c r="O109" s="132">
        <v>120000</v>
      </c>
      <c r="P109" s="132">
        <v>186.50917003419335</v>
      </c>
      <c r="Q109" s="132">
        <v>186.50917003419335</v>
      </c>
      <c r="R109" s="53"/>
      <c r="S109" s="53"/>
      <c r="T109" s="53"/>
    </row>
    <row r="110" spans="1:20" s="54" customFormat="1" ht="12.75">
      <c r="A110" s="89">
        <v>58</v>
      </c>
      <c r="B110" s="121" t="s">
        <v>140</v>
      </c>
      <c r="C110" s="130">
        <v>1967</v>
      </c>
      <c r="D110" s="130"/>
      <c r="E110" s="131" t="s">
        <v>58</v>
      </c>
      <c r="F110" s="130">
        <v>2</v>
      </c>
      <c r="G110" s="130">
        <v>2</v>
      </c>
      <c r="H110" s="132">
        <v>678.4</v>
      </c>
      <c r="I110" s="132">
        <v>629.79999999999995</v>
      </c>
      <c r="J110" s="132">
        <v>589.79999999999995</v>
      </c>
      <c r="K110" s="133">
        <v>37</v>
      </c>
      <c r="L110" s="138" t="s">
        <v>55</v>
      </c>
      <c r="M110" s="138" t="s">
        <v>56</v>
      </c>
      <c r="N110" s="134" t="s">
        <v>61</v>
      </c>
      <c r="O110" s="132">
        <v>150000</v>
      </c>
      <c r="P110" s="132">
        <v>221.10849056603774</v>
      </c>
      <c r="Q110" s="132">
        <v>221.10849056603774</v>
      </c>
      <c r="R110" s="53"/>
      <c r="S110" s="53"/>
      <c r="T110" s="53"/>
    </row>
    <row r="111" spans="1:20" s="54" customFormat="1" ht="12.75">
      <c r="A111" s="89">
        <v>59</v>
      </c>
      <c r="B111" s="121" t="s">
        <v>141</v>
      </c>
      <c r="C111" s="130">
        <v>1975</v>
      </c>
      <c r="D111" s="130"/>
      <c r="E111" s="131" t="s">
        <v>58</v>
      </c>
      <c r="F111" s="130">
        <v>2</v>
      </c>
      <c r="G111" s="130">
        <v>2</v>
      </c>
      <c r="H111" s="132">
        <v>817.4</v>
      </c>
      <c r="I111" s="132">
        <v>756.3</v>
      </c>
      <c r="J111" s="132">
        <v>652</v>
      </c>
      <c r="K111" s="133">
        <v>43</v>
      </c>
      <c r="L111" s="136" t="s">
        <v>55</v>
      </c>
      <c r="M111" s="137" t="s">
        <v>56</v>
      </c>
      <c r="N111" s="134" t="s">
        <v>61</v>
      </c>
      <c r="O111" s="132">
        <v>150000</v>
      </c>
      <c r="P111" s="132">
        <v>183.50868607780768</v>
      </c>
      <c r="Q111" s="132">
        <v>183.50868607780768</v>
      </c>
      <c r="R111" s="53"/>
      <c r="S111" s="53"/>
      <c r="T111" s="53"/>
    </row>
    <row r="112" spans="1:20" s="54" customFormat="1" ht="12.75">
      <c r="A112" s="89">
        <v>60</v>
      </c>
      <c r="B112" s="121" t="s">
        <v>143</v>
      </c>
      <c r="C112" s="130">
        <v>1950</v>
      </c>
      <c r="D112" s="130"/>
      <c r="E112" s="131" t="s">
        <v>58</v>
      </c>
      <c r="F112" s="130">
        <v>2</v>
      </c>
      <c r="G112" s="130">
        <v>1</v>
      </c>
      <c r="H112" s="132">
        <v>411.15</v>
      </c>
      <c r="I112" s="132">
        <v>369.45</v>
      </c>
      <c r="J112" s="132">
        <v>369.45</v>
      </c>
      <c r="K112" s="133">
        <v>17</v>
      </c>
      <c r="L112" s="138" t="s">
        <v>55</v>
      </c>
      <c r="M112" s="138" t="s">
        <v>56</v>
      </c>
      <c r="N112" s="134" t="s">
        <v>60</v>
      </c>
      <c r="O112" s="132">
        <v>120000</v>
      </c>
      <c r="P112" s="132">
        <v>291.86428310835464</v>
      </c>
      <c r="Q112" s="132">
        <v>291.86428310835464</v>
      </c>
      <c r="R112" s="53"/>
      <c r="S112" s="53"/>
      <c r="T112" s="53"/>
    </row>
    <row r="113" spans="1:20" s="54" customFormat="1" ht="12.75">
      <c r="A113" s="89">
        <v>61</v>
      </c>
      <c r="B113" s="121" t="s">
        <v>144</v>
      </c>
      <c r="C113" s="130">
        <v>1966</v>
      </c>
      <c r="D113" s="130"/>
      <c r="E113" s="131" t="s">
        <v>58</v>
      </c>
      <c r="F113" s="130">
        <v>2</v>
      </c>
      <c r="G113" s="130">
        <v>2</v>
      </c>
      <c r="H113" s="132">
        <v>667.6</v>
      </c>
      <c r="I113" s="132">
        <v>626.5</v>
      </c>
      <c r="J113" s="132">
        <v>586.70000000000005</v>
      </c>
      <c r="K113" s="133">
        <v>37</v>
      </c>
      <c r="L113" s="136" t="s">
        <v>55</v>
      </c>
      <c r="M113" s="137" t="s">
        <v>56</v>
      </c>
      <c r="N113" s="134" t="s">
        <v>61</v>
      </c>
      <c r="O113" s="132">
        <v>150000</v>
      </c>
      <c r="P113" s="132">
        <v>224.68544038346315</v>
      </c>
      <c r="Q113" s="132">
        <v>224.68544038346315</v>
      </c>
      <c r="R113" s="53"/>
      <c r="S113" s="53"/>
      <c r="T113" s="53"/>
    </row>
    <row r="114" spans="1:20" s="54" customFormat="1" ht="12.75">
      <c r="A114" s="89">
        <v>62</v>
      </c>
      <c r="B114" s="129" t="s">
        <v>145</v>
      </c>
      <c r="C114" s="130">
        <v>1977</v>
      </c>
      <c r="D114" s="130"/>
      <c r="E114" s="131" t="s">
        <v>58</v>
      </c>
      <c r="F114" s="130">
        <v>9</v>
      </c>
      <c r="G114" s="130">
        <v>1</v>
      </c>
      <c r="H114" s="132">
        <v>2576</v>
      </c>
      <c r="I114" s="132">
        <v>2212.6999999999998</v>
      </c>
      <c r="J114" s="132">
        <v>2123.6999999999998</v>
      </c>
      <c r="K114" s="133">
        <v>106</v>
      </c>
      <c r="L114" s="136" t="s">
        <v>55</v>
      </c>
      <c r="M114" s="137" t="s">
        <v>56</v>
      </c>
      <c r="N114" s="134" t="s">
        <v>61</v>
      </c>
      <c r="O114" s="132">
        <v>120000</v>
      </c>
      <c r="P114" s="132">
        <v>46.58385093167702</v>
      </c>
      <c r="Q114" s="132">
        <v>46.58385093167702</v>
      </c>
      <c r="R114" s="53"/>
      <c r="S114" s="53"/>
      <c r="T114" s="53"/>
    </row>
    <row r="115" spans="1:20" s="54" customFormat="1" ht="12.75">
      <c r="A115" s="89">
        <v>63</v>
      </c>
      <c r="B115" s="129" t="s">
        <v>155</v>
      </c>
      <c r="C115" s="130">
        <v>1988</v>
      </c>
      <c r="D115" s="130"/>
      <c r="E115" s="131" t="s">
        <v>58</v>
      </c>
      <c r="F115" s="130">
        <v>9</v>
      </c>
      <c r="G115" s="130">
        <v>3</v>
      </c>
      <c r="H115" s="132">
        <v>6719</v>
      </c>
      <c r="I115" s="132">
        <v>5795.4</v>
      </c>
      <c r="J115" s="132">
        <v>5264.2</v>
      </c>
      <c r="K115" s="133">
        <v>304</v>
      </c>
      <c r="L115" s="136" t="s">
        <v>55</v>
      </c>
      <c r="M115" s="137" t="s">
        <v>56</v>
      </c>
      <c r="N115" s="134" t="s">
        <v>202</v>
      </c>
      <c r="O115" s="132">
        <v>100000</v>
      </c>
      <c r="P115" s="132">
        <v>14.883167137966959</v>
      </c>
      <c r="Q115" s="132">
        <v>14.883167137966959</v>
      </c>
      <c r="R115" s="53"/>
      <c r="S115" s="53"/>
      <c r="T115" s="53"/>
    </row>
    <row r="116" spans="1:20" s="54" customFormat="1" ht="12" customHeight="1">
      <c r="A116" s="190" t="s">
        <v>247</v>
      </c>
      <c r="B116" s="191"/>
      <c r="C116" s="90" t="s">
        <v>68</v>
      </c>
      <c r="D116" s="90" t="s">
        <v>68</v>
      </c>
      <c r="E116" s="90" t="s">
        <v>68</v>
      </c>
      <c r="F116" s="90" t="s">
        <v>68</v>
      </c>
      <c r="G116" s="90" t="s">
        <v>68</v>
      </c>
      <c r="H116" s="91">
        <f>SUM(H117:H142)</f>
        <v>50994.9</v>
      </c>
      <c r="I116" s="91">
        <f>SUM(I117:I142)</f>
        <v>44145.490000000005</v>
      </c>
      <c r="J116" s="91">
        <f>SUM(J117:J142)</f>
        <v>40738.989999999991</v>
      </c>
      <c r="K116" s="94">
        <f>SUM(K117:K142)</f>
        <v>2143</v>
      </c>
      <c r="L116" s="93" t="s">
        <v>68</v>
      </c>
      <c r="M116" s="93" t="s">
        <v>68</v>
      </c>
      <c r="N116" s="93" t="s">
        <v>68</v>
      </c>
      <c r="O116" s="91">
        <f>SUM(O117:O142)</f>
        <v>87295266.429999992</v>
      </c>
      <c r="P116" s="91">
        <f>SUM(P117:P142)</f>
        <v>60550.442542876437</v>
      </c>
      <c r="Q116" s="91">
        <f>MAX(Q117:Q142)</f>
        <v>7083.4196043248921</v>
      </c>
      <c r="R116" s="53"/>
      <c r="S116" s="53"/>
      <c r="T116" s="53"/>
    </row>
    <row r="117" spans="1:20" s="54" customFormat="1" ht="12.75">
      <c r="A117" s="89">
        <v>1</v>
      </c>
      <c r="B117" s="121" t="s">
        <v>121</v>
      </c>
      <c r="C117" s="130">
        <v>1959</v>
      </c>
      <c r="D117" s="130"/>
      <c r="E117" s="131" t="s">
        <v>58</v>
      </c>
      <c r="F117" s="130">
        <v>3</v>
      </c>
      <c r="G117" s="130">
        <v>4</v>
      </c>
      <c r="H117" s="135">
        <v>2095.6</v>
      </c>
      <c r="I117" s="135">
        <v>1915.7</v>
      </c>
      <c r="J117" s="135">
        <v>1915.7</v>
      </c>
      <c r="K117" s="133">
        <v>69</v>
      </c>
      <c r="L117" s="130" t="s">
        <v>55</v>
      </c>
      <c r="M117" s="130" t="s">
        <v>56</v>
      </c>
      <c r="N117" s="134" t="s">
        <v>59</v>
      </c>
      <c r="O117" s="132">
        <v>4337224.8899999997</v>
      </c>
      <c r="P117" s="132">
        <v>2069.6816615766365</v>
      </c>
      <c r="Q117" s="132">
        <v>2768.7470414201184</v>
      </c>
      <c r="R117" s="53"/>
      <c r="S117" s="53"/>
      <c r="T117" s="53"/>
    </row>
    <row r="118" spans="1:20" s="54" customFormat="1" ht="12.75">
      <c r="A118" s="89">
        <v>2</v>
      </c>
      <c r="B118" s="121" t="s">
        <v>122</v>
      </c>
      <c r="C118" s="130">
        <v>1989</v>
      </c>
      <c r="D118" s="130"/>
      <c r="E118" s="131" t="s">
        <v>58</v>
      </c>
      <c r="F118" s="130">
        <v>5</v>
      </c>
      <c r="G118" s="130">
        <v>3</v>
      </c>
      <c r="H118" s="135">
        <v>2042.1</v>
      </c>
      <c r="I118" s="135">
        <v>1708.9</v>
      </c>
      <c r="J118" s="135">
        <v>1675.9</v>
      </c>
      <c r="K118" s="133">
        <v>86</v>
      </c>
      <c r="L118" s="130" t="s">
        <v>55</v>
      </c>
      <c r="M118" s="130" t="s">
        <v>56</v>
      </c>
      <c r="N118" s="134" t="s">
        <v>202</v>
      </c>
      <c r="O118" s="132">
        <v>2714283.9</v>
      </c>
      <c r="P118" s="132">
        <v>1329.1630674305861</v>
      </c>
      <c r="Q118" s="132">
        <v>1814.755663287792</v>
      </c>
      <c r="R118" s="53"/>
      <c r="S118" s="53"/>
      <c r="T118" s="53"/>
    </row>
    <row r="119" spans="1:20" s="54" customFormat="1" ht="25.5">
      <c r="A119" s="89">
        <v>3</v>
      </c>
      <c r="B119" s="121" t="s">
        <v>123</v>
      </c>
      <c r="C119" s="130">
        <v>1972</v>
      </c>
      <c r="D119" s="130"/>
      <c r="E119" s="131" t="s">
        <v>58</v>
      </c>
      <c r="F119" s="130">
        <v>5</v>
      </c>
      <c r="G119" s="130">
        <v>4</v>
      </c>
      <c r="H119" s="135">
        <v>3577.12</v>
      </c>
      <c r="I119" s="135">
        <v>3193.8</v>
      </c>
      <c r="J119" s="135">
        <v>2940.98</v>
      </c>
      <c r="K119" s="133">
        <v>152</v>
      </c>
      <c r="L119" s="130" t="s">
        <v>55</v>
      </c>
      <c r="M119" s="130" t="s">
        <v>56</v>
      </c>
      <c r="N119" s="134" t="s">
        <v>248</v>
      </c>
      <c r="O119" s="132">
        <v>5214319.6899999995</v>
      </c>
      <c r="P119" s="132">
        <v>1457.6865439236033</v>
      </c>
      <c r="Q119" s="132">
        <v>1949.9209923066601</v>
      </c>
      <c r="R119" s="53"/>
      <c r="S119" s="53"/>
      <c r="T119" s="53"/>
    </row>
    <row r="120" spans="1:20" s="54" customFormat="1" ht="25.5">
      <c r="A120" s="89">
        <v>4</v>
      </c>
      <c r="B120" s="121" t="s">
        <v>124</v>
      </c>
      <c r="C120" s="130">
        <v>1955</v>
      </c>
      <c r="D120" s="130"/>
      <c r="E120" s="131" t="s">
        <v>58</v>
      </c>
      <c r="F120" s="130">
        <v>2</v>
      </c>
      <c r="G120" s="130">
        <v>3</v>
      </c>
      <c r="H120" s="135">
        <v>1501.5</v>
      </c>
      <c r="I120" s="135">
        <v>1386.8</v>
      </c>
      <c r="J120" s="135">
        <v>1250.54</v>
      </c>
      <c r="K120" s="133">
        <v>57</v>
      </c>
      <c r="L120" s="130" t="s">
        <v>55</v>
      </c>
      <c r="M120" s="130" t="s">
        <v>56</v>
      </c>
      <c r="N120" s="134" t="s">
        <v>248</v>
      </c>
      <c r="O120" s="132">
        <v>5749950</v>
      </c>
      <c r="P120" s="132">
        <v>3829.4705294705295</v>
      </c>
      <c r="Q120" s="132">
        <v>5202.1678321678319</v>
      </c>
      <c r="R120" s="53"/>
      <c r="S120" s="53"/>
      <c r="T120" s="53"/>
    </row>
    <row r="121" spans="1:20" s="54" customFormat="1" ht="12.75">
      <c r="A121" s="89">
        <v>5</v>
      </c>
      <c r="B121" s="121" t="s">
        <v>125</v>
      </c>
      <c r="C121" s="130">
        <v>1961</v>
      </c>
      <c r="D121" s="130"/>
      <c r="E121" s="131" t="s">
        <v>58</v>
      </c>
      <c r="F121" s="130">
        <v>2</v>
      </c>
      <c r="G121" s="130">
        <v>1</v>
      </c>
      <c r="H121" s="135">
        <v>646.49</v>
      </c>
      <c r="I121" s="135">
        <v>588.49</v>
      </c>
      <c r="J121" s="135">
        <v>588.49</v>
      </c>
      <c r="K121" s="133">
        <v>29</v>
      </c>
      <c r="L121" s="130" t="s">
        <v>55</v>
      </c>
      <c r="M121" s="130" t="s">
        <v>64</v>
      </c>
      <c r="N121" s="134" t="s">
        <v>65</v>
      </c>
      <c r="O121" s="132">
        <v>3391530.1000000006</v>
      </c>
      <c r="P121" s="132">
        <v>5246.0673792324715</v>
      </c>
      <c r="Q121" s="132">
        <v>7083.4196043248921</v>
      </c>
      <c r="R121" s="53"/>
      <c r="S121" s="53"/>
      <c r="T121" s="53"/>
    </row>
    <row r="122" spans="1:20" s="54" customFormat="1" ht="12.75">
      <c r="A122" s="89">
        <v>6</v>
      </c>
      <c r="B122" s="121" t="s">
        <v>126</v>
      </c>
      <c r="C122" s="130">
        <v>1969</v>
      </c>
      <c r="D122" s="130"/>
      <c r="E122" s="131" t="s">
        <v>58</v>
      </c>
      <c r="F122" s="130">
        <v>5</v>
      </c>
      <c r="G122" s="130">
        <v>6</v>
      </c>
      <c r="H122" s="135">
        <v>4890.1099999999997</v>
      </c>
      <c r="I122" s="135">
        <v>4432.68</v>
      </c>
      <c r="J122" s="135">
        <v>4177.2300000000005</v>
      </c>
      <c r="K122" s="133">
        <v>212</v>
      </c>
      <c r="L122" s="130" t="s">
        <v>55</v>
      </c>
      <c r="M122" s="130" t="s">
        <v>56</v>
      </c>
      <c r="N122" s="134" t="s">
        <v>60</v>
      </c>
      <c r="O122" s="132">
        <v>8090003.5300000003</v>
      </c>
      <c r="P122" s="132">
        <v>1654.3602352503319</v>
      </c>
      <c r="Q122" s="132">
        <v>2186.7589358930577</v>
      </c>
      <c r="R122" s="53"/>
      <c r="S122" s="53"/>
      <c r="T122" s="53"/>
    </row>
    <row r="123" spans="1:20" s="54" customFormat="1" ht="12.75">
      <c r="A123" s="89">
        <v>7</v>
      </c>
      <c r="B123" s="121" t="s">
        <v>127</v>
      </c>
      <c r="C123" s="130">
        <v>1961</v>
      </c>
      <c r="D123" s="130"/>
      <c r="E123" s="131" t="s">
        <v>58</v>
      </c>
      <c r="F123" s="130">
        <v>2</v>
      </c>
      <c r="G123" s="130">
        <v>2</v>
      </c>
      <c r="H123" s="135">
        <v>824.68999999999994</v>
      </c>
      <c r="I123" s="135">
        <v>778.39</v>
      </c>
      <c r="J123" s="135">
        <v>728.73</v>
      </c>
      <c r="K123" s="133">
        <v>49</v>
      </c>
      <c r="L123" s="130" t="s">
        <v>55</v>
      </c>
      <c r="M123" s="130" t="s">
        <v>56</v>
      </c>
      <c r="N123" s="134" t="s">
        <v>59</v>
      </c>
      <c r="O123" s="132">
        <v>2744983.73</v>
      </c>
      <c r="P123" s="132">
        <v>3328.5037165480367</v>
      </c>
      <c r="Q123" s="132">
        <v>4539.0946901259867</v>
      </c>
      <c r="R123" s="53"/>
      <c r="S123" s="53"/>
      <c r="T123" s="53"/>
    </row>
    <row r="124" spans="1:20" s="54" customFormat="1" ht="12.75">
      <c r="A124" s="89">
        <v>8</v>
      </c>
      <c r="B124" s="121" t="s">
        <v>255</v>
      </c>
      <c r="C124" s="130">
        <v>1980</v>
      </c>
      <c r="D124" s="130"/>
      <c r="E124" s="131" t="s">
        <v>58</v>
      </c>
      <c r="F124" s="130">
        <v>5</v>
      </c>
      <c r="G124" s="130">
        <v>2</v>
      </c>
      <c r="H124" s="135">
        <v>1589.4</v>
      </c>
      <c r="I124" s="135">
        <v>1176.4000000000001</v>
      </c>
      <c r="J124" s="135">
        <v>1117.8000000000002</v>
      </c>
      <c r="K124" s="133">
        <v>65</v>
      </c>
      <c r="L124" s="130" t="s">
        <v>55</v>
      </c>
      <c r="M124" s="130" t="s">
        <v>56</v>
      </c>
      <c r="N124" s="134" t="s">
        <v>59</v>
      </c>
      <c r="O124" s="132">
        <v>1568740.5100000002</v>
      </c>
      <c r="P124" s="132">
        <v>987.00170504592938</v>
      </c>
      <c r="Q124" s="132">
        <v>1373.8634075751854</v>
      </c>
      <c r="R124" s="53"/>
      <c r="S124" s="53"/>
      <c r="T124" s="53"/>
    </row>
    <row r="125" spans="1:20" s="54" customFormat="1" ht="12.75">
      <c r="A125" s="89">
        <v>9</v>
      </c>
      <c r="B125" s="121" t="s">
        <v>128</v>
      </c>
      <c r="C125" s="130">
        <v>1983</v>
      </c>
      <c r="D125" s="130"/>
      <c r="E125" s="131" t="s">
        <v>58</v>
      </c>
      <c r="F125" s="130">
        <v>5</v>
      </c>
      <c r="G125" s="130">
        <v>4</v>
      </c>
      <c r="H125" s="135">
        <v>3097.1</v>
      </c>
      <c r="I125" s="135">
        <v>2810.6</v>
      </c>
      <c r="J125" s="135">
        <v>2810.6</v>
      </c>
      <c r="K125" s="133">
        <v>127</v>
      </c>
      <c r="L125" s="130" t="s">
        <v>55</v>
      </c>
      <c r="M125" s="130" t="s">
        <v>56</v>
      </c>
      <c r="N125" s="134" t="s">
        <v>202</v>
      </c>
      <c r="O125" s="132">
        <v>4671497.92</v>
      </c>
      <c r="P125" s="132">
        <v>1508.3458461141067</v>
      </c>
      <c r="Q125" s="132">
        <v>2012.4216492848147</v>
      </c>
      <c r="R125" s="53"/>
      <c r="S125" s="53"/>
      <c r="T125" s="53"/>
    </row>
    <row r="126" spans="1:20" s="54" customFormat="1" ht="12.75">
      <c r="A126" s="89">
        <v>10</v>
      </c>
      <c r="B126" s="121" t="s">
        <v>129</v>
      </c>
      <c r="C126" s="130">
        <v>1963</v>
      </c>
      <c r="D126" s="130"/>
      <c r="E126" s="131" t="s">
        <v>58</v>
      </c>
      <c r="F126" s="130">
        <v>2</v>
      </c>
      <c r="G126" s="130">
        <v>2</v>
      </c>
      <c r="H126" s="135">
        <v>490.8</v>
      </c>
      <c r="I126" s="135">
        <v>442.2</v>
      </c>
      <c r="J126" s="135">
        <v>442.2</v>
      </c>
      <c r="K126" s="133">
        <v>19</v>
      </c>
      <c r="L126" s="130" t="s">
        <v>55</v>
      </c>
      <c r="M126" s="130" t="s">
        <v>56</v>
      </c>
      <c r="N126" s="134" t="s">
        <v>57</v>
      </c>
      <c r="O126" s="132">
        <v>457907</v>
      </c>
      <c r="P126" s="132">
        <v>932.98084759576204</v>
      </c>
      <c r="Q126" s="132">
        <v>932.98084759576204</v>
      </c>
      <c r="R126" s="53"/>
      <c r="S126" s="53"/>
      <c r="T126" s="53"/>
    </row>
    <row r="127" spans="1:20" s="54" customFormat="1" ht="12.75">
      <c r="A127" s="89">
        <v>11</v>
      </c>
      <c r="B127" s="121" t="s">
        <v>130</v>
      </c>
      <c r="C127" s="130">
        <v>1969</v>
      </c>
      <c r="D127" s="130"/>
      <c r="E127" s="131" t="s">
        <v>58</v>
      </c>
      <c r="F127" s="130">
        <v>2</v>
      </c>
      <c r="G127" s="130">
        <v>2</v>
      </c>
      <c r="H127" s="135">
        <v>640.40000000000009</v>
      </c>
      <c r="I127" s="135">
        <v>589.20000000000005</v>
      </c>
      <c r="J127" s="135">
        <v>537.5</v>
      </c>
      <c r="K127" s="133">
        <v>31</v>
      </c>
      <c r="L127" s="130" t="s">
        <v>55</v>
      </c>
      <c r="M127" s="130" t="s">
        <v>56</v>
      </c>
      <c r="N127" s="134" t="s">
        <v>57</v>
      </c>
      <c r="O127" s="132">
        <v>632281</v>
      </c>
      <c r="P127" s="132">
        <v>987.32198625858825</v>
      </c>
      <c r="Q127" s="132">
        <v>987.32198625858825</v>
      </c>
      <c r="R127" s="53"/>
      <c r="S127" s="53"/>
      <c r="T127" s="53"/>
    </row>
    <row r="128" spans="1:20" s="54" customFormat="1" ht="12.75">
      <c r="A128" s="89">
        <v>12</v>
      </c>
      <c r="B128" s="121" t="s">
        <v>131</v>
      </c>
      <c r="C128" s="130">
        <v>1966</v>
      </c>
      <c r="D128" s="130"/>
      <c r="E128" s="131" t="s">
        <v>58</v>
      </c>
      <c r="F128" s="130">
        <v>2</v>
      </c>
      <c r="G128" s="130">
        <v>2</v>
      </c>
      <c r="H128" s="135">
        <v>781.6</v>
      </c>
      <c r="I128" s="135">
        <v>719.9</v>
      </c>
      <c r="J128" s="135">
        <v>670.3</v>
      </c>
      <c r="K128" s="133">
        <v>25</v>
      </c>
      <c r="L128" s="130" t="s">
        <v>55</v>
      </c>
      <c r="M128" s="130" t="s">
        <v>56</v>
      </c>
      <c r="N128" s="134" t="s">
        <v>57</v>
      </c>
      <c r="O128" s="132">
        <v>731529</v>
      </c>
      <c r="P128" s="132">
        <v>935.93781985670421</v>
      </c>
      <c r="Q128" s="132">
        <v>935.93781985670421</v>
      </c>
      <c r="R128" s="53"/>
      <c r="S128" s="53"/>
      <c r="T128" s="53"/>
    </row>
    <row r="129" spans="1:20" s="54" customFormat="1" ht="12.75">
      <c r="A129" s="89">
        <v>13</v>
      </c>
      <c r="B129" s="121" t="s">
        <v>132</v>
      </c>
      <c r="C129" s="130">
        <v>1963</v>
      </c>
      <c r="D129" s="130"/>
      <c r="E129" s="131" t="s">
        <v>58</v>
      </c>
      <c r="F129" s="130">
        <v>4</v>
      </c>
      <c r="G129" s="130">
        <v>3</v>
      </c>
      <c r="H129" s="135">
        <v>2141.94</v>
      </c>
      <c r="I129" s="135">
        <v>1753.08</v>
      </c>
      <c r="J129" s="135">
        <v>1544.6799999999998</v>
      </c>
      <c r="K129" s="133">
        <v>61</v>
      </c>
      <c r="L129" s="130" t="s">
        <v>55</v>
      </c>
      <c r="M129" s="130" t="s">
        <v>56</v>
      </c>
      <c r="N129" s="134" t="s">
        <v>202</v>
      </c>
      <c r="O129" s="132">
        <v>4760772.24</v>
      </c>
      <c r="P129" s="132">
        <v>2222.6450040617383</v>
      </c>
      <c r="Q129" s="132">
        <v>2982.6436968355788</v>
      </c>
      <c r="R129" s="53"/>
      <c r="S129" s="53"/>
      <c r="T129" s="53"/>
    </row>
    <row r="130" spans="1:20" s="54" customFormat="1" ht="12.75">
      <c r="A130" s="89">
        <v>14</v>
      </c>
      <c r="B130" s="121" t="s">
        <v>133</v>
      </c>
      <c r="C130" s="130">
        <v>1974</v>
      </c>
      <c r="D130" s="130"/>
      <c r="E130" s="131" t="s">
        <v>58</v>
      </c>
      <c r="F130" s="130">
        <v>9</v>
      </c>
      <c r="G130" s="130">
        <v>2</v>
      </c>
      <c r="H130" s="135">
        <v>5409.4</v>
      </c>
      <c r="I130" s="135">
        <v>4377.3999999999996</v>
      </c>
      <c r="J130" s="135">
        <v>4227.7</v>
      </c>
      <c r="K130" s="133">
        <v>190</v>
      </c>
      <c r="L130" s="130" t="s">
        <v>55</v>
      </c>
      <c r="M130" s="130" t="s">
        <v>56</v>
      </c>
      <c r="N130" s="134" t="s">
        <v>202</v>
      </c>
      <c r="O130" s="132">
        <v>4331631.53</v>
      </c>
      <c r="P130" s="132">
        <v>800.76007135726707</v>
      </c>
      <c r="Q130" s="132">
        <v>908.71446001404968</v>
      </c>
      <c r="R130" s="53"/>
      <c r="S130" s="53"/>
      <c r="T130" s="53"/>
    </row>
    <row r="131" spans="1:20" s="54" customFormat="1" ht="12.75">
      <c r="A131" s="89">
        <v>15</v>
      </c>
      <c r="B131" s="121" t="s">
        <v>134</v>
      </c>
      <c r="C131" s="130">
        <v>1958</v>
      </c>
      <c r="D131" s="130"/>
      <c r="E131" s="131" t="s">
        <v>58</v>
      </c>
      <c r="F131" s="130">
        <v>2</v>
      </c>
      <c r="G131" s="130">
        <v>2</v>
      </c>
      <c r="H131" s="135">
        <v>717.8</v>
      </c>
      <c r="I131" s="135">
        <v>649.4</v>
      </c>
      <c r="J131" s="135">
        <v>507.29999999999995</v>
      </c>
      <c r="K131" s="133">
        <v>47</v>
      </c>
      <c r="L131" s="130" t="s">
        <v>55</v>
      </c>
      <c r="M131" s="130" t="s">
        <v>56</v>
      </c>
      <c r="N131" s="134" t="s">
        <v>59</v>
      </c>
      <c r="O131" s="132">
        <v>2789948.7</v>
      </c>
      <c r="P131" s="132">
        <v>3886.8050989133467</v>
      </c>
      <c r="Q131" s="132">
        <v>5215.026469768738</v>
      </c>
      <c r="R131" s="53"/>
      <c r="S131" s="53"/>
      <c r="T131" s="53"/>
    </row>
    <row r="132" spans="1:20" s="54" customFormat="1" ht="12.75">
      <c r="A132" s="89">
        <v>16</v>
      </c>
      <c r="B132" s="121" t="s">
        <v>135</v>
      </c>
      <c r="C132" s="130">
        <v>1956</v>
      </c>
      <c r="D132" s="130"/>
      <c r="E132" s="131" t="s">
        <v>66</v>
      </c>
      <c r="F132" s="130">
        <v>2</v>
      </c>
      <c r="G132" s="130">
        <v>3</v>
      </c>
      <c r="H132" s="135">
        <v>1239.2</v>
      </c>
      <c r="I132" s="135">
        <v>932.1</v>
      </c>
      <c r="J132" s="135">
        <v>643.79999999999995</v>
      </c>
      <c r="K132" s="133">
        <v>44</v>
      </c>
      <c r="L132" s="130" t="s">
        <v>55</v>
      </c>
      <c r="M132" s="130" t="s">
        <v>56</v>
      </c>
      <c r="N132" s="134" t="s">
        <v>60</v>
      </c>
      <c r="O132" s="132">
        <v>3242314.75</v>
      </c>
      <c r="P132" s="132">
        <v>2616.4579970948998</v>
      </c>
      <c r="Q132" s="132">
        <v>3760.8665025823107</v>
      </c>
      <c r="R132" s="53"/>
      <c r="S132" s="53"/>
      <c r="T132" s="53"/>
    </row>
    <row r="133" spans="1:20" s="54" customFormat="1" ht="25.5">
      <c r="A133" s="89">
        <v>17</v>
      </c>
      <c r="B133" s="121" t="s">
        <v>136</v>
      </c>
      <c r="C133" s="130">
        <v>1968</v>
      </c>
      <c r="D133" s="130"/>
      <c r="E133" s="131" t="s">
        <v>58</v>
      </c>
      <c r="F133" s="130">
        <v>3</v>
      </c>
      <c r="G133" s="130">
        <v>2</v>
      </c>
      <c r="H133" s="135">
        <v>1032.5</v>
      </c>
      <c r="I133" s="135">
        <v>644</v>
      </c>
      <c r="J133" s="135">
        <v>445.9</v>
      </c>
      <c r="K133" s="133">
        <v>76</v>
      </c>
      <c r="L133" s="130" t="s">
        <v>55</v>
      </c>
      <c r="M133" s="130" t="s">
        <v>56</v>
      </c>
      <c r="N133" s="134" t="s">
        <v>248</v>
      </c>
      <c r="O133" s="132">
        <v>2210461.9000000004</v>
      </c>
      <c r="P133" s="132">
        <v>2140.8831961259084</v>
      </c>
      <c r="Q133" s="132">
        <v>2918.540949152542</v>
      </c>
      <c r="R133" s="53"/>
      <c r="S133" s="53"/>
      <c r="T133" s="53"/>
    </row>
    <row r="134" spans="1:20" s="54" customFormat="1" ht="25.5">
      <c r="A134" s="89">
        <v>18</v>
      </c>
      <c r="B134" s="121" t="s">
        <v>137</v>
      </c>
      <c r="C134" s="130">
        <v>1969</v>
      </c>
      <c r="D134" s="130"/>
      <c r="E134" s="131" t="s">
        <v>58</v>
      </c>
      <c r="F134" s="130">
        <v>5</v>
      </c>
      <c r="G134" s="130">
        <v>6</v>
      </c>
      <c r="H134" s="135">
        <v>5048.3000000000011</v>
      </c>
      <c r="I134" s="135">
        <v>4487.6000000000004</v>
      </c>
      <c r="J134" s="135">
        <v>3957.13</v>
      </c>
      <c r="K134" s="133">
        <v>204</v>
      </c>
      <c r="L134" s="130" t="s">
        <v>55</v>
      </c>
      <c r="M134" s="130" t="s">
        <v>56</v>
      </c>
      <c r="N134" s="134" t="s">
        <v>248</v>
      </c>
      <c r="O134" s="132">
        <v>7557284.3099999996</v>
      </c>
      <c r="P134" s="132">
        <v>1496.9958817819856</v>
      </c>
      <c r="Q134" s="132">
        <v>1855.0014678208502</v>
      </c>
      <c r="R134" s="53"/>
      <c r="S134" s="53"/>
      <c r="T134" s="53"/>
    </row>
    <row r="135" spans="1:20" s="54" customFormat="1" ht="12.75">
      <c r="A135" s="89">
        <v>19</v>
      </c>
      <c r="B135" s="121" t="s">
        <v>138</v>
      </c>
      <c r="C135" s="130">
        <v>1943</v>
      </c>
      <c r="D135" s="130"/>
      <c r="E135" s="131" t="s">
        <v>58</v>
      </c>
      <c r="F135" s="130">
        <v>2</v>
      </c>
      <c r="G135" s="130">
        <v>2</v>
      </c>
      <c r="H135" s="135">
        <v>715.9</v>
      </c>
      <c r="I135" s="135">
        <v>646.9</v>
      </c>
      <c r="J135" s="135">
        <v>547.55999999999995</v>
      </c>
      <c r="K135" s="133">
        <v>35</v>
      </c>
      <c r="L135" s="130" t="s">
        <v>55</v>
      </c>
      <c r="M135" s="130" t="s">
        <v>56</v>
      </c>
      <c r="N135" s="134" t="s">
        <v>59</v>
      </c>
      <c r="O135" s="132">
        <v>3073377.74</v>
      </c>
      <c r="P135" s="132">
        <v>4293.0265958932814</v>
      </c>
      <c r="Q135" s="132">
        <v>5228.8671602179074</v>
      </c>
      <c r="R135" s="53"/>
      <c r="S135" s="53"/>
      <c r="T135" s="53"/>
    </row>
    <row r="136" spans="1:20" s="54" customFormat="1" ht="12.75">
      <c r="A136" s="89">
        <v>20</v>
      </c>
      <c r="B136" s="121" t="s">
        <v>139</v>
      </c>
      <c r="C136" s="130">
        <v>1917</v>
      </c>
      <c r="D136" s="130"/>
      <c r="E136" s="131" t="s">
        <v>62</v>
      </c>
      <c r="F136" s="130">
        <v>2</v>
      </c>
      <c r="G136" s="130">
        <v>2</v>
      </c>
      <c r="H136" s="135">
        <v>643.4</v>
      </c>
      <c r="I136" s="135">
        <v>521.79999999999995</v>
      </c>
      <c r="J136" s="135">
        <v>423.09999999999997</v>
      </c>
      <c r="K136" s="133">
        <v>21</v>
      </c>
      <c r="L136" s="130" t="s">
        <v>55</v>
      </c>
      <c r="M136" s="130" t="s">
        <v>56</v>
      </c>
      <c r="N136" s="134" t="s">
        <v>60</v>
      </c>
      <c r="O136" s="132">
        <v>1665415</v>
      </c>
      <c r="P136" s="132">
        <v>2588.4597451041345</v>
      </c>
      <c r="Q136" s="132">
        <v>3578.1128225054399</v>
      </c>
      <c r="R136" s="53"/>
      <c r="S136" s="53"/>
      <c r="T136" s="53"/>
    </row>
    <row r="137" spans="1:20" s="54" customFormat="1" ht="12.75">
      <c r="A137" s="89">
        <v>21</v>
      </c>
      <c r="B137" s="121" t="s">
        <v>140</v>
      </c>
      <c r="C137" s="130">
        <v>1967</v>
      </c>
      <c r="D137" s="130"/>
      <c r="E137" s="131" t="s">
        <v>58</v>
      </c>
      <c r="F137" s="130">
        <v>2</v>
      </c>
      <c r="G137" s="130">
        <v>2</v>
      </c>
      <c r="H137" s="135">
        <v>678.4</v>
      </c>
      <c r="I137" s="135">
        <v>629.79999999999995</v>
      </c>
      <c r="J137" s="135">
        <v>589.79999999999995</v>
      </c>
      <c r="K137" s="133">
        <v>37</v>
      </c>
      <c r="L137" s="130" t="s">
        <v>55</v>
      </c>
      <c r="M137" s="130" t="s">
        <v>56</v>
      </c>
      <c r="N137" s="134" t="s">
        <v>61</v>
      </c>
      <c r="O137" s="132">
        <v>2384110.7700000005</v>
      </c>
      <c r="P137" s="132">
        <v>3514.3142246462271</v>
      </c>
      <c r="Q137" s="132">
        <v>4828.1659050707549</v>
      </c>
      <c r="R137" s="53"/>
      <c r="S137" s="53"/>
      <c r="T137" s="53"/>
    </row>
    <row r="138" spans="1:20" s="54" customFormat="1" ht="12.75">
      <c r="A138" s="89">
        <v>22</v>
      </c>
      <c r="B138" s="121" t="s">
        <v>141</v>
      </c>
      <c r="C138" s="130">
        <v>1975</v>
      </c>
      <c r="D138" s="130"/>
      <c r="E138" s="131" t="s">
        <v>58</v>
      </c>
      <c r="F138" s="130">
        <v>2</v>
      </c>
      <c r="G138" s="130">
        <v>2</v>
      </c>
      <c r="H138" s="135">
        <v>817.4</v>
      </c>
      <c r="I138" s="135">
        <v>756.3</v>
      </c>
      <c r="J138" s="135">
        <v>652</v>
      </c>
      <c r="K138" s="133">
        <v>43</v>
      </c>
      <c r="L138" s="130" t="s">
        <v>55</v>
      </c>
      <c r="M138" s="130" t="s">
        <v>56</v>
      </c>
      <c r="N138" s="134" t="s">
        <v>61</v>
      </c>
      <c r="O138" s="132">
        <v>2817533.3499999996</v>
      </c>
      <c r="P138" s="132">
        <v>3446.9456202593587</v>
      </c>
      <c r="Q138" s="132">
        <v>4686.4334964521649</v>
      </c>
      <c r="R138" s="53"/>
      <c r="S138" s="53"/>
      <c r="T138" s="53"/>
    </row>
    <row r="139" spans="1:20" s="54" customFormat="1" ht="12.75">
      <c r="A139" s="89">
        <v>23</v>
      </c>
      <c r="B139" s="121" t="s">
        <v>143</v>
      </c>
      <c r="C139" s="130">
        <v>1950</v>
      </c>
      <c r="D139" s="130"/>
      <c r="E139" s="131" t="s">
        <v>58</v>
      </c>
      <c r="F139" s="130">
        <v>2</v>
      </c>
      <c r="G139" s="130">
        <v>1</v>
      </c>
      <c r="H139" s="135">
        <v>411.15</v>
      </c>
      <c r="I139" s="135">
        <v>369.45</v>
      </c>
      <c r="J139" s="135">
        <v>369.45</v>
      </c>
      <c r="K139" s="133">
        <v>17</v>
      </c>
      <c r="L139" s="130" t="s">
        <v>55</v>
      </c>
      <c r="M139" s="130" t="s">
        <v>56</v>
      </c>
      <c r="N139" s="134" t="s">
        <v>60</v>
      </c>
      <c r="O139" s="132">
        <v>1660239.97</v>
      </c>
      <c r="P139" s="132">
        <v>4038.0395719323851</v>
      </c>
      <c r="Q139" s="132">
        <v>5614.4878997932628</v>
      </c>
      <c r="R139" s="53"/>
      <c r="S139" s="53"/>
      <c r="T139" s="53"/>
    </row>
    <row r="140" spans="1:20" s="54" customFormat="1" ht="12.75">
      <c r="A140" s="89">
        <v>24</v>
      </c>
      <c r="B140" s="121" t="s">
        <v>144</v>
      </c>
      <c r="C140" s="130">
        <v>1966</v>
      </c>
      <c r="D140" s="130"/>
      <c r="E140" s="131" t="s">
        <v>58</v>
      </c>
      <c r="F140" s="130">
        <v>2</v>
      </c>
      <c r="G140" s="130">
        <v>2</v>
      </c>
      <c r="H140" s="135">
        <v>667.6</v>
      </c>
      <c r="I140" s="135">
        <v>626.5</v>
      </c>
      <c r="J140" s="135">
        <v>586.70000000000005</v>
      </c>
      <c r="K140" s="133">
        <v>37</v>
      </c>
      <c r="L140" s="130" t="s">
        <v>55</v>
      </c>
      <c r="M140" s="130" t="s">
        <v>56</v>
      </c>
      <c r="N140" s="134" t="s">
        <v>61</v>
      </c>
      <c r="O140" s="132">
        <v>2407235.63</v>
      </c>
      <c r="P140" s="132">
        <v>3605.8053175554223</v>
      </c>
      <c r="Q140" s="132">
        <v>4952.9992510485317</v>
      </c>
      <c r="R140" s="53"/>
      <c r="S140" s="53"/>
      <c r="T140" s="53"/>
    </row>
    <row r="141" spans="1:20" s="54" customFormat="1" ht="12.75">
      <c r="A141" s="89">
        <v>25</v>
      </c>
      <c r="B141" s="121" t="s">
        <v>145</v>
      </c>
      <c r="C141" s="130">
        <v>1977</v>
      </c>
      <c r="D141" s="130"/>
      <c r="E141" s="131" t="s">
        <v>58</v>
      </c>
      <c r="F141" s="130">
        <v>9</v>
      </c>
      <c r="G141" s="130">
        <v>1</v>
      </c>
      <c r="H141" s="135">
        <v>2576</v>
      </c>
      <c r="I141" s="135">
        <v>2212.6999999999998</v>
      </c>
      <c r="J141" s="135">
        <v>2123.6999999999998</v>
      </c>
      <c r="K141" s="133">
        <v>106</v>
      </c>
      <c r="L141" s="130" t="s">
        <v>55</v>
      </c>
      <c r="M141" s="130" t="s">
        <v>56</v>
      </c>
      <c r="N141" s="134" t="s">
        <v>61</v>
      </c>
      <c r="O141" s="132">
        <v>1790689.27</v>
      </c>
      <c r="P141" s="132">
        <v>695.14335015527956</v>
      </c>
      <c r="Q141" s="132">
        <v>959.08709627329188</v>
      </c>
      <c r="R141" s="53"/>
      <c r="S141" s="53"/>
      <c r="T141" s="53"/>
    </row>
    <row r="142" spans="1:20" s="54" customFormat="1" ht="12.75">
      <c r="A142" s="89">
        <v>26</v>
      </c>
      <c r="B142" s="121" t="s">
        <v>155</v>
      </c>
      <c r="C142" s="130">
        <v>1988</v>
      </c>
      <c r="D142" s="130"/>
      <c r="E142" s="131" t="s">
        <v>58</v>
      </c>
      <c r="F142" s="130">
        <v>9</v>
      </c>
      <c r="G142" s="130">
        <v>3</v>
      </c>
      <c r="H142" s="135">
        <v>6719</v>
      </c>
      <c r="I142" s="135">
        <v>5795.4</v>
      </c>
      <c r="J142" s="135">
        <v>5264.2</v>
      </c>
      <c r="K142" s="133">
        <v>304</v>
      </c>
      <c r="L142" s="130" t="s">
        <v>55</v>
      </c>
      <c r="M142" s="130" t="s">
        <v>56</v>
      </c>
      <c r="N142" s="134" t="s">
        <v>202</v>
      </c>
      <c r="O142" s="132">
        <v>6300000</v>
      </c>
      <c r="P142" s="132">
        <v>937.63952969191848</v>
      </c>
      <c r="Q142" s="132">
        <v>1097.3954457508557</v>
      </c>
      <c r="R142" s="53"/>
      <c r="S142" s="53"/>
      <c r="T142" s="53"/>
    </row>
    <row r="143" spans="1:20" s="54" customFormat="1" ht="12">
      <c r="A143" s="75"/>
      <c r="B143" s="76"/>
      <c r="C143" s="77"/>
      <c r="D143" s="77"/>
      <c r="E143" s="78"/>
      <c r="F143" s="77"/>
      <c r="G143" s="77"/>
      <c r="H143" s="79"/>
      <c r="I143" s="79"/>
      <c r="J143" s="79"/>
      <c r="K143" s="80"/>
      <c r="L143" s="77"/>
      <c r="M143" s="77"/>
      <c r="N143" s="81"/>
      <c r="O143" s="79"/>
      <c r="P143" s="79"/>
      <c r="Q143" s="79"/>
      <c r="R143" s="53"/>
      <c r="S143" s="53"/>
      <c r="T143" s="53"/>
    </row>
    <row r="144" spans="1:20" ht="20.25">
      <c r="A144" s="186" t="s">
        <v>148</v>
      </c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</row>
  </sheetData>
  <mergeCells count="26">
    <mergeCell ref="K2:Q2"/>
    <mergeCell ref="A144:Q144"/>
    <mergeCell ref="M6:M9"/>
    <mergeCell ref="B6:B9"/>
    <mergeCell ref="C6:D6"/>
    <mergeCell ref="E6:E9"/>
    <mergeCell ref="F6:F9"/>
    <mergeCell ref="A11:B11"/>
    <mergeCell ref="A52:B52"/>
    <mergeCell ref="A116:B116"/>
    <mergeCell ref="J1:Q1"/>
    <mergeCell ref="A4:Q4"/>
    <mergeCell ref="N6:N9"/>
    <mergeCell ref="O6:O8"/>
    <mergeCell ref="P6:P8"/>
    <mergeCell ref="Q6:Q8"/>
    <mergeCell ref="C7:C9"/>
    <mergeCell ref="D7:D9"/>
    <mergeCell ref="I7:I8"/>
    <mergeCell ref="J7:J8"/>
    <mergeCell ref="K6:K8"/>
    <mergeCell ref="L6:L9"/>
    <mergeCell ref="G6:G9"/>
    <mergeCell ref="A6:A9"/>
    <mergeCell ref="H6:H8"/>
    <mergeCell ref="I6:J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="80" zoomScaleNormal="80" workbookViewId="0">
      <selection activeCell="F18" sqref="F18"/>
    </sheetView>
  </sheetViews>
  <sheetFormatPr defaultRowHeight="15"/>
  <cols>
    <col min="1" max="1" width="91.7109375" style="13" customWidth="1"/>
    <col min="2" max="2" width="49.42578125" style="13" customWidth="1"/>
  </cols>
  <sheetData>
    <row r="1" spans="1:2" ht="15.75">
      <c r="A1" s="14"/>
      <c r="B1" s="15" t="s">
        <v>35</v>
      </c>
    </row>
    <row r="2" spans="1:2" ht="66" customHeight="1">
      <c r="A2" s="192" t="s">
        <v>153</v>
      </c>
      <c r="B2" s="192"/>
    </row>
    <row r="3" spans="1:2" ht="56.25" customHeight="1">
      <c r="A3" s="193" t="s">
        <v>152</v>
      </c>
      <c r="B3" s="193"/>
    </row>
    <row r="4" spans="1:2" ht="29.25" customHeight="1">
      <c r="A4" s="8" t="s">
        <v>46</v>
      </c>
      <c r="B4" s="27" t="s">
        <v>215</v>
      </c>
    </row>
    <row r="5" spans="1:2" ht="21.75" customHeight="1">
      <c r="A5" s="9" t="s">
        <v>47</v>
      </c>
      <c r="B5" s="57">
        <v>116775934.10000001</v>
      </c>
    </row>
    <row r="6" spans="1:2" ht="20.25" customHeight="1">
      <c r="A6" s="10" t="s">
        <v>48</v>
      </c>
      <c r="B6" s="44">
        <v>0</v>
      </c>
    </row>
    <row r="7" spans="1:2" ht="18.75" customHeight="1">
      <c r="A7" s="10" t="s">
        <v>49</v>
      </c>
      <c r="B7" s="44">
        <v>0</v>
      </c>
    </row>
    <row r="8" spans="1:2" ht="18.75" customHeight="1">
      <c r="A8" s="10" t="s">
        <v>50</v>
      </c>
      <c r="B8" s="44">
        <v>0</v>
      </c>
    </row>
    <row r="9" spans="1:2" ht="18" customHeight="1">
      <c r="A9" s="10" t="s">
        <v>51</v>
      </c>
      <c r="B9" s="95">
        <f>B5-B6-B7-B8</f>
        <v>116775934.10000001</v>
      </c>
    </row>
    <row r="10" spans="1:2" ht="18" customHeight="1">
      <c r="A10" s="8" t="s">
        <v>46</v>
      </c>
      <c r="B10" s="27" t="s">
        <v>207</v>
      </c>
    </row>
    <row r="11" spans="1:2" ht="18" customHeight="1">
      <c r="A11" s="9" t="s">
        <v>47</v>
      </c>
      <c r="B11" s="95">
        <v>140991458.16</v>
      </c>
    </row>
    <row r="12" spans="1:2" ht="18" customHeight="1">
      <c r="A12" s="10" t="s">
        <v>48</v>
      </c>
      <c r="B12" s="44">
        <v>0</v>
      </c>
    </row>
    <row r="13" spans="1:2" ht="18" customHeight="1">
      <c r="A13" s="10" t="s">
        <v>49</v>
      </c>
      <c r="B13" s="44">
        <v>0</v>
      </c>
    </row>
    <row r="14" spans="1:2" ht="18" customHeight="1">
      <c r="A14" s="10" t="s">
        <v>50</v>
      </c>
      <c r="B14" s="44">
        <v>0</v>
      </c>
    </row>
    <row r="15" spans="1:2" ht="18" customHeight="1">
      <c r="A15" s="10" t="s">
        <v>51</v>
      </c>
      <c r="B15" s="95">
        <f>B11-B12-B13-B14</f>
        <v>140991458.16</v>
      </c>
    </row>
    <row r="16" spans="1:2" ht="18" customHeight="1">
      <c r="A16" s="8" t="s">
        <v>46</v>
      </c>
      <c r="B16" s="27" t="s">
        <v>208</v>
      </c>
    </row>
    <row r="17" spans="1:2" ht="18" customHeight="1">
      <c r="A17" s="9" t="s">
        <v>47</v>
      </c>
      <c r="B17" s="95">
        <v>87295266.429999992</v>
      </c>
    </row>
    <row r="18" spans="1:2" ht="18" customHeight="1">
      <c r="A18" s="10" t="s">
        <v>48</v>
      </c>
      <c r="B18" s="35">
        <v>0</v>
      </c>
    </row>
    <row r="19" spans="1:2" ht="18" customHeight="1">
      <c r="A19" s="10" t="s">
        <v>49</v>
      </c>
      <c r="B19" s="35">
        <v>0</v>
      </c>
    </row>
    <row r="20" spans="1:2" ht="18" customHeight="1">
      <c r="A20" s="10" t="s">
        <v>50</v>
      </c>
      <c r="B20" s="35">
        <v>0</v>
      </c>
    </row>
    <row r="21" spans="1:2" ht="18" customHeight="1">
      <c r="A21" s="10" t="s">
        <v>51</v>
      </c>
      <c r="B21" s="35">
        <f>B17-B18-B19-B20</f>
        <v>87295266.429999992</v>
      </c>
    </row>
    <row r="22" spans="1:2" s="17" customFormat="1" ht="6.75" customHeight="1">
      <c r="A22" s="18"/>
      <c r="B22" s="19"/>
    </row>
    <row r="23" spans="1:2" s="17" customFormat="1" ht="18" customHeight="1">
      <c r="A23" s="16"/>
      <c r="B23" s="58"/>
    </row>
    <row r="24" spans="1:2" s="17" customFormat="1" ht="18.75" customHeight="1">
      <c r="A24" s="13"/>
      <c r="B24" s="16"/>
    </row>
    <row r="25" spans="1:2" ht="18" customHeight="1">
      <c r="A25" s="194" t="s">
        <v>76</v>
      </c>
      <c r="B25" s="194"/>
    </row>
  </sheetData>
  <mergeCells count="3">
    <mergeCell ref="A2:B2"/>
    <mergeCell ref="A3:B3"/>
    <mergeCell ref="A25:B25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1"/>
  <sheetViews>
    <sheetView tabSelected="1" topLeftCell="K1" workbookViewId="0">
      <selection activeCell="Z13" sqref="Z13:Z14"/>
    </sheetView>
  </sheetViews>
  <sheetFormatPr defaultRowHeight="15"/>
  <cols>
    <col min="1" max="1" width="3.28515625" style="101" customWidth="1"/>
    <col min="2" max="2" width="27.7109375" style="101" customWidth="1"/>
    <col min="3" max="3" width="8.85546875" style="101" customWidth="1"/>
    <col min="4" max="4" width="7.7109375" style="101" customWidth="1"/>
    <col min="5" max="5" width="12.140625" style="101" customWidth="1"/>
    <col min="6" max="6" width="4.140625" style="101" customWidth="1"/>
    <col min="7" max="7" width="5.28515625" style="101" customWidth="1"/>
    <col min="8" max="10" width="5.5703125" style="101" customWidth="1"/>
    <col min="11" max="11" width="5" style="101" customWidth="1"/>
    <col min="12" max="12" width="3.140625" style="101" customWidth="1"/>
    <col min="13" max="13" width="5.140625" style="101" customWidth="1"/>
    <col min="14" max="14" width="8.140625" style="101" customWidth="1"/>
    <col min="15" max="15" width="11.140625" style="101" customWidth="1"/>
    <col min="16" max="16" width="4.7109375" style="101" customWidth="1"/>
    <col min="17" max="18" width="5.28515625" style="101" customWidth="1"/>
    <col min="19" max="19" width="5.140625" style="101" customWidth="1"/>
    <col min="20" max="21" width="5.42578125" style="101" customWidth="1"/>
    <col min="22" max="22" width="5.28515625" style="101" customWidth="1"/>
    <col min="23" max="24" width="8.7109375" style="101" customWidth="1"/>
    <col min="25" max="25" width="6.5703125" style="101" customWidth="1"/>
    <col min="26" max="26" width="5" style="101" customWidth="1"/>
    <col min="27" max="27" width="6.42578125" style="101" customWidth="1"/>
    <col min="28" max="28" width="8" style="101" customWidth="1"/>
    <col min="29" max="29" width="5.85546875" style="101" customWidth="1"/>
    <col min="30" max="30" width="9" style="101" customWidth="1"/>
    <col min="31" max="31" width="8.5703125" style="101" customWidth="1"/>
    <col min="32" max="32" width="5.140625" style="101" customWidth="1"/>
    <col min="33" max="33" width="4.28515625" style="101" customWidth="1"/>
    <col min="34" max="34" width="4.5703125" style="101" customWidth="1"/>
    <col min="35" max="35" width="5.28515625" style="101" customWidth="1"/>
    <col min="36" max="36" width="9.140625" style="21"/>
  </cols>
  <sheetData>
    <row r="1" spans="1:35" ht="21.75" customHeight="1">
      <c r="Z1" s="102"/>
      <c r="AA1" s="102"/>
      <c r="AF1" s="216" t="s">
        <v>209</v>
      </c>
      <c r="AG1" s="217"/>
      <c r="AH1" s="217"/>
      <c r="AI1" s="217"/>
    </row>
    <row r="2" spans="1:35" ht="15.75">
      <c r="Z2" s="102"/>
      <c r="AA2" s="102"/>
      <c r="AB2" s="221" t="s">
        <v>159</v>
      </c>
      <c r="AC2" s="221"/>
      <c r="AD2" s="221"/>
      <c r="AE2" s="221"/>
      <c r="AF2" s="221"/>
      <c r="AG2" s="221"/>
      <c r="AH2" s="221"/>
      <c r="AI2" s="221"/>
    </row>
    <row r="3" spans="1:35">
      <c r="Z3" s="102"/>
      <c r="AA3" s="102"/>
      <c r="AE3" s="214" t="s">
        <v>262</v>
      </c>
      <c r="AF3" s="214"/>
      <c r="AG3" s="214"/>
      <c r="AH3" s="214"/>
      <c r="AI3" s="214"/>
    </row>
    <row r="4" spans="1:35">
      <c r="Z4" s="102"/>
      <c r="AA4" s="102"/>
      <c r="AB4" s="103"/>
      <c r="AC4" s="104"/>
      <c r="AD4" s="104"/>
      <c r="AE4" s="103"/>
      <c r="AF4" s="214" t="s">
        <v>160</v>
      </c>
      <c r="AG4" s="215"/>
      <c r="AH4" s="215"/>
      <c r="AI4" s="215"/>
    </row>
    <row r="5" spans="1:35" ht="15.75">
      <c r="Z5" s="102"/>
      <c r="AA5" s="102"/>
      <c r="AB5" s="221" t="s">
        <v>159</v>
      </c>
      <c r="AC5" s="221"/>
      <c r="AD5" s="221"/>
      <c r="AE5" s="221"/>
      <c r="AF5" s="221"/>
      <c r="AG5" s="221"/>
      <c r="AH5" s="221"/>
      <c r="AI5" s="221"/>
    </row>
    <row r="6" spans="1:35">
      <c r="Z6" s="102"/>
      <c r="AA6" s="102"/>
      <c r="AB6" s="103"/>
      <c r="AC6" s="104"/>
      <c r="AD6" s="104"/>
      <c r="AE6" s="214" t="s">
        <v>161</v>
      </c>
      <c r="AF6" s="214"/>
      <c r="AG6" s="214"/>
      <c r="AH6" s="214"/>
      <c r="AI6" s="214"/>
    </row>
    <row r="7" spans="1:35">
      <c r="Z7" s="102"/>
      <c r="AA7" s="102"/>
      <c r="AB7" s="102"/>
      <c r="AC7" s="102"/>
      <c r="AD7" s="102"/>
      <c r="AE7" s="102"/>
      <c r="AF7" s="102"/>
      <c r="AG7" s="102"/>
      <c r="AH7" s="102"/>
      <c r="AI7" s="102"/>
    </row>
    <row r="8" spans="1:35">
      <c r="B8" s="222" t="s">
        <v>0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102"/>
    </row>
    <row r="9" spans="1:35">
      <c r="B9" s="195" t="s">
        <v>1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02"/>
    </row>
    <row r="10" spans="1:35">
      <c r="B10" s="195" t="s">
        <v>162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05"/>
    </row>
    <row r="12" spans="1:35">
      <c r="A12" s="196" t="s">
        <v>2</v>
      </c>
      <c r="B12" s="196" t="s">
        <v>3</v>
      </c>
      <c r="C12" s="196" t="s">
        <v>163</v>
      </c>
      <c r="D12" s="197" t="s">
        <v>164</v>
      </c>
      <c r="E12" s="200" t="s">
        <v>4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220" t="s">
        <v>5</v>
      </c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06" t="s">
        <v>36</v>
      </c>
      <c r="AH12" s="206" t="s">
        <v>37</v>
      </c>
      <c r="AI12" s="206" t="s">
        <v>38</v>
      </c>
    </row>
    <row r="13" spans="1:35">
      <c r="A13" s="196"/>
      <c r="B13" s="196"/>
      <c r="C13" s="196"/>
      <c r="D13" s="198"/>
      <c r="E13" s="201"/>
      <c r="F13" s="196" t="s">
        <v>6</v>
      </c>
      <c r="G13" s="196"/>
      <c r="H13" s="196"/>
      <c r="I13" s="196"/>
      <c r="J13" s="196"/>
      <c r="K13" s="196"/>
      <c r="L13" s="209" t="s">
        <v>7</v>
      </c>
      <c r="M13" s="210"/>
      <c r="N13" s="209" t="s">
        <v>8</v>
      </c>
      <c r="O13" s="210"/>
      <c r="P13" s="209" t="s">
        <v>9</v>
      </c>
      <c r="Q13" s="210"/>
      <c r="R13" s="209" t="s">
        <v>10</v>
      </c>
      <c r="S13" s="210"/>
      <c r="T13" s="209" t="s">
        <v>11</v>
      </c>
      <c r="U13" s="210"/>
      <c r="V13" s="204" t="s">
        <v>12</v>
      </c>
      <c r="W13" s="204" t="s">
        <v>165</v>
      </c>
      <c r="X13" s="204" t="s">
        <v>67</v>
      </c>
      <c r="Y13" s="204" t="s">
        <v>70</v>
      </c>
      <c r="Z13" s="204" t="s">
        <v>71</v>
      </c>
      <c r="AA13" s="204" t="s">
        <v>166</v>
      </c>
      <c r="AB13" s="204" t="s">
        <v>167</v>
      </c>
      <c r="AC13" s="204" t="s">
        <v>168</v>
      </c>
      <c r="AD13" s="218" t="s">
        <v>39</v>
      </c>
      <c r="AE13" s="218" t="s">
        <v>13</v>
      </c>
      <c r="AF13" s="218" t="s">
        <v>169</v>
      </c>
      <c r="AG13" s="207"/>
      <c r="AH13" s="207"/>
      <c r="AI13" s="207"/>
    </row>
    <row r="14" spans="1:35" ht="191.25" customHeight="1">
      <c r="A14" s="196"/>
      <c r="B14" s="196"/>
      <c r="C14" s="196"/>
      <c r="D14" s="199"/>
      <c r="E14" s="202"/>
      <c r="F14" s="106" t="s">
        <v>40</v>
      </c>
      <c r="G14" s="106" t="s">
        <v>41</v>
      </c>
      <c r="H14" s="106" t="s">
        <v>42</v>
      </c>
      <c r="I14" s="106" t="s">
        <v>43</v>
      </c>
      <c r="J14" s="106" t="s">
        <v>44</v>
      </c>
      <c r="K14" s="106" t="s">
        <v>45</v>
      </c>
      <c r="L14" s="211"/>
      <c r="M14" s="212"/>
      <c r="N14" s="211"/>
      <c r="O14" s="212"/>
      <c r="P14" s="211"/>
      <c r="Q14" s="212"/>
      <c r="R14" s="211"/>
      <c r="S14" s="212"/>
      <c r="T14" s="211"/>
      <c r="U14" s="212"/>
      <c r="V14" s="205"/>
      <c r="W14" s="205"/>
      <c r="X14" s="205"/>
      <c r="Y14" s="205"/>
      <c r="Z14" s="205"/>
      <c r="AA14" s="205"/>
      <c r="AB14" s="205"/>
      <c r="AC14" s="205"/>
      <c r="AD14" s="219"/>
      <c r="AE14" s="219"/>
      <c r="AF14" s="219"/>
      <c r="AG14" s="207"/>
      <c r="AH14" s="207"/>
      <c r="AI14" s="207"/>
    </row>
    <row r="15" spans="1:35">
      <c r="A15" s="196"/>
      <c r="B15" s="196"/>
      <c r="C15" s="196"/>
      <c r="D15" s="107" t="s">
        <v>170</v>
      </c>
      <c r="E15" s="108" t="s">
        <v>14</v>
      </c>
      <c r="F15" s="107" t="s">
        <v>14</v>
      </c>
      <c r="G15" s="107" t="s">
        <v>14</v>
      </c>
      <c r="H15" s="107" t="s">
        <v>14</v>
      </c>
      <c r="I15" s="107" t="s">
        <v>14</v>
      </c>
      <c r="J15" s="107" t="s">
        <v>14</v>
      </c>
      <c r="K15" s="107" t="s">
        <v>14</v>
      </c>
      <c r="L15" s="107" t="s">
        <v>15</v>
      </c>
      <c r="M15" s="107" t="s">
        <v>14</v>
      </c>
      <c r="N15" s="107" t="s">
        <v>16</v>
      </c>
      <c r="O15" s="107" t="s">
        <v>14</v>
      </c>
      <c r="P15" s="107" t="s">
        <v>16</v>
      </c>
      <c r="Q15" s="107" t="s">
        <v>14</v>
      </c>
      <c r="R15" s="107" t="s">
        <v>16</v>
      </c>
      <c r="S15" s="107" t="s">
        <v>14</v>
      </c>
      <c r="T15" s="107" t="s">
        <v>17</v>
      </c>
      <c r="U15" s="107" t="s">
        <v>14</v>
      </c>
      <c r="V15" s="107" t="s">
        <v>14</v>
      </c>
      <c r="W15" s="107" t="s">
        <v>14</v>
      </c>
      <c r="X15" s="107" t="s">
        <v>14</v>
      </c>
      <c r="Y15" s="107" t="s">
        <v>14</v>
      </c>
      <c r="Z15" s="107" t="s">
        <v>14</v>
      </c>
      <c r="AA15" s="107" t="s">
        <v>14</v>
      </c>
      <c r="AB15" s="107" t="s">
        <v>14</v>
      </c>
      <c r="AC15" s="107" t="s">
        <v>14</v>
      </c>
      <c r="AD15" s="107" t="s">
        <v>14</v>
      </c>
      <c r="AE15" s="107" t="s">
        <v>14</v>
      </c>
      <c r="AF15" s="107" t="s">
        <v>14</v>
      </c>
      <c r="AG15" s="208"/>
      <c r="AH15" s="208"/>
      <c r="AI15" s="208"/>
    </row>
    <row r="16" spans="1:35">
      <c r="A16" s="107">
        <v>1</v>
      </c>
      <c r="B16" s="107">
        <v>2</v>
      </c>
      <c r="C16" s="107">
        <v>3</v>
      </c>
      <c r="D16" s="107">
        <v>4</v>
      </c>
      <c r="E16" s="107">
        <v>5</v>
      </c>
      <c r="F16" s="107">
        <v>6</v>
      </c>
      <c r="G16" s="107">
        <v>7</v>
      </c>
      <c r="H16" s="107">
        <v>8</v>
      </c>
      <c r="I16" s="107">
        <v>9</v>
      </c>
      <c r="J16" s="107">
        <v>10</v>
      </c>
      <c r="K16" s="107">
        <v>11</v>
      </c>
      <c r="L16" s="107">
        <v>12</v>
      </c>
      <c r="M16" s="107">
        <v>13</v>
      </c>
      <c r="N16" s="107">
        <v>14</v>
      </c>
      <c r="O16" s="107">
        <v>15</v>
      </c>
      <c r="P16" s="107">
        <v>16</v>
      </c>
      <c r="Q16" s="107">
        <v>17</v>
      </c>
      <c r="R16" s="107">
        <v>18</v>
      </c>
      <c r="S16" s="107">
        <v>19</v>
      </c>
      <c r="T16" s="107">
        <v>20</v>
      </c>
      <c r="U16" s="107">
        <v>21</v>
      </c>
      <c r="V16" s="107">
        <v>22</v>
      </c>
      <c r="W16" s="107">
        <v>23</v>
      </c>
      <c r="X16" s="107">
        <v>24</v>
      </c>
      <c r="Y16" s="107">
        <v>25</v>
      </c>
      <c r="Z16" s="107">
        <v>26</v>
      </c>
      <c r="AA16" s="107">
        <v>27</v>
      </c>
      <c r="AB16" s="107">
        <v>28</v>
      </c>
      <c r="AC16" s="107">
        <v>29</v>
      </c>
      <c r="AD16" s="107">
        <v>30</v>
      </c>
      <c r="AE16" s="107">
        <v>31</v>
      </c>
      <c r="AF16" s="107">
        <v>32</v>
      </c>
      <c r="AG16" s="107">
        <v>33</v>
      </c>
      <c r="AH16" s="107">
        <v>34</v>
      </c>
      <c r="AI16" s="107">
        <v>35</v>
      </c>
    </row>
    <row r="17" spans="1:35" s="26" customFormat="1" ht="15.75" customHeight="1">
      <c r="A17" s="213" t="s">
        <v>171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</row>
    <row r="18" spans="1:35" s="41" customFormat="1" ht="12.75" customHeight="1">
      <c r="A18" s="59" t="s">
        <v>172</v>
      </c>
      <c r="B18" s="56"/>
      <c r="C18" s="60" t="s">
        <v>173</v>
      </c>
      <c r="D18" s="61">
        <f>AVERAGE(D19:D21)</f>
        <v>1.0093333333333334</v>
      </c>
      <c r="E18" s="62">
        <f>SUM(E19:E21)</f>
        <v>7637123.5900000008</v>
      </c>
      <c r="F18" s="62">
        <f t="shared" ref="F18:AF18" si="0">SUM(F19:F21)</f>
        <v>0</v>
      </c>
      <c r="G18" s="62">
        <f t="shared" si="0"/>
        <v>0</v>
      </c>
      <c r="H18" s="62">
        <f t="shared" si="0"/>
        <v>0</v>
      </c>
      <c r="I18" s="62">
        <f t="shared" si="0"/>
        <v>0</v>
      </c>
      <c r="J18" s="62">
        <f t="shared" si="0"/>
        <v>0</v>
      </c>
      <c r="K18" s="62">
        <f t="shared" si="0"/>
        <v>0</v>
      </c>
      <c r="L18" s="63">
        <f t="shared" si="0"/>
        <v>0</v>
      </c>
      <c r="M18" s="62">
        <f t="shared" si="0"/>
        <v>0</v>
      </c>
      <c r="N18" s="62">
        <f t="shared" si="0"/>
        <v>1438.7</v>
      </c>
      <c r="O18" s="62">
        <f t="shared" si="0"/>
        <v>7406508.8399999999</v>
      </c>
      <c r="P18" s="62">
        <f t="shared" si="0"/>
        <v>0</v>
      </c>
      <c r="Q18" s="62">
        <f t="shared" si="0"/>
        <v>0</v>
      </c>
      <c r="R18" s="62">
        <f t="shared" si="0"/>
        <v>0</v>
      </c>
      <c r="S18" s="62">
        <f t="shared" si="0"/>
        <v>0</v>
      </c>
      <c r="T18" s="62">
        <f t="shared" si="0"/>
        <v>0</v>
      </c>
      <c r="U18" s="62">
        <f t="shared" si="0"/>
        <v>0</v>
      </c>
      <c r="V18" s="62">
        <f t="shared" si="0"/>
        <v>0</v>
      </c>
      <c r="W18" s="62">
        <f t="shared" si="0"/>
        <v>0</v>
      </c>
      <c r="X18" s="62">
        <f t="shared" si="0"/>
        <v>0</v>
      </c>
      <c r="Y18" s="62">
        <f t="shared" si="0"/>
        <v>0</v>
      </c>
      <c r="Z18" s="62">
        <f t="shared" si="0"/>
        <v>0</v>
      </c>
      <c r="AA18" s="62">
        <f t="shared" si="0"/>
        <v>0</v>
      </c>
      <c r="AB18" s="62">
        <f t="shared" si="0"/>
        <v>0</v>
      </c>
      <c r="AC18" s="62">
        <f t="shared" si="0"/>
        <v>0</v>
      </c>
      <c r="AD18" s="64">
        <f t="shared" si="0"/>
        <v>25643.34</v>
      </c>
      <c r="AE18" s="64">
        <f t="shared" si="0"/>
        <v>204971.41</v>
      </c>
      <c r="AF18" s="62">
        <f t="shared" si="0"/>
        <v>0</v>
      </c>
      <c r="AG18" s="65" t="s">
        <v>173</v>
      </c>
      <c r="AH18" s="65" t="s">
        <v>173</v>
      </c>
      <c r="AI18" s="65" t="s">
        <v>173</v>
      </c>
    </row>
    <row r="19" spans="1:35" s="41" customFormat="1" ht="12.75">
      <c r="A19" s="55">
        <v>1</v>
      </c>
      <c r="B19" s="56" t="s">
        <v>156</v>
      </c>
      <c r="C19" s="60" t="s">
        <v>174</v>
      </c>
      <c r="D19" s="61">
        <v>1.0093000000000001</v>
      </c>
      <c r="E19" s="62">
        <f t="shared" ref="E19:E21" si="1">F19+G19+H19+I19+J19+K19+M19+O19+Q19+S19+U19+V19+W19+X19+Y19+Z19+AA19+AB19+AC19+AD19+AE19+AF19</f>
        <v>2406352.7599999998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441.7</v>
      </c>
      <c r="O19" s="62">
        <v>2338270.38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4">
        <v>0</v>
      </c>
      <c r="AE19" s="64">
        <v>68082.38</v>
      </c>
      <c r="AF19" s="62">
        <v>0</v>
      </c>
      <c r="AG19" s="65">
        <v>2020</v>
      </c>
      <c r="AH19" s="65">
        <v>2020</v>
      </c>
      <c r="AI19" s="65" t="s">
        <v>65</v>
      </c>
    </row>
    <row r="20" spans="1:35" s="41" customFormat="1" ht="12.75">
      <c r="A20" s="55">
        <v>2</v>
      </c>
      <c r="B20" s="56" t="s">
        <v>157</v>
      </c>
      <c r="C20" s="60" t="s">
        <v>175</v>
      </c>
      <c r="D20" s="61">
        <v>1.0031000000000001</v>
      </c>
      <c r="E20" s="62">
        <f t="shared" si="1"/>
        <v>2491755.89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3">
        <v>0</v>
      </c>
      <c r="M20" s="62">
        <v>0</v>
      </c>
      <c r="N20" s="62">
        <v>502</v>
      </c>
      <c r="O20" s="62">
        <v>2407983.3199999998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11377.72</v>
      </c>
      <c r="AE20" s="64">
        <v>72394.850000000006</v>
      </c>
      <c r="AF20" s="62">
        <v>0</v>
      </c>
      <c r="AG20" s="65">
        <v>2020</v>
      </c>
      <c r="AH20" s="65">
        <v>2020</v>
      </c>
      <c r="AI20" s="65">
        <v>2020</v>
      </c>
    </row>
    <row r="21" spans="1:35" s="41" customFormat="1" ht="12.75">
      <c r="A21" s="55">
        <v>3</v>
      </c>
      <c r="B21" s="56" t="s">
        <v>158</v>
      </c>
      <c r="C21" s="60" t="s">
        <v>176</v>
      </c>
      <c r="D21" s="61">
        <v>1.0156000000000001</v>
      </c>
      <c r="E21" s="62">
        <f t="shared" si="1"/>
        <v>2739014.9400000004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3">
        <v>0</v>
      </c>
      <c r="M21" s="62">
        <v>0</v>
      </c>
      <c r="N21" s="62">
        <v>495</v>
      </c>
      <c r="O21" s="62">
        <v>2660255.14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f>7980.77+6284.85</f>
        <v>14265.62</v>
      </c>
      <c r="AE21" s="64">
        <v>64494.18</v>
      </c>
      <c r="AF21" s="62">
        <v>0</v>
      </c>
      <c r="AG21" s="65">
        <v>2020</v>
      </c>
      <c r="AH21" s="65">
        <v>2020</v>
      </c>
      <c r="AI21" s="65">
        <v>2020</v>
      </c>
    </row>
    <row r="22" spans="1:35" s="11" customFormat="1" ht="12.75">
      <c r="A22" s="213" t="s">
        <v>216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</row>
    <row r="23" spans="1:35" s="11" customFormat="1" ht="15" customHeight="1">
      <c r="A23" s="66" t="s">
        <v>217</v>
      </c>
      <c r="B23" s="67"/>
      <c r="C23" s="68" t="s">
        <v>173</v>
      </c>
      <c r="D23" s="61">
        <f>AVERAGE(D24:D36)</f>
        <v>0.90999367877984549</v>
      </c>
      <c r="E23" s="62">
        <f>SUM(E24:E38)</f>
        <v>5709398.21</v>
      </c>
      <c r="F23" s="62">
        <f t="shared" ref="F23:AF23" si="2">SUM(F24:F38)</f>
        <v>0</v>
      </c>
      <c r="G23" s="62">
        <f t="shared" si="2"/>
        <v>0</v>
      </c>
      <c r="H23" s="62">
        <f t="shared" si="2"/>
        <v>0</v>
      </c>
      <c r="I23" s="62">
        <f t="shared" si="2"/>
        <v>0</v>
      </c>
      <c r="J23" s="62">
        <f t="shared" si="2"/>
        <v>0</v>
      </c>
      <c r="K23" s="62">
        <f t="shared" si="2"/>
        <v>0</v>
      </c>
      <c r="L23" s="63">
        <f t="shared" si="2"/>
        <v>0</v>
      </c>
      <c r="M23" s="62">
        <f t="shared" si="2"/>
        <v>0</v>
      </c>
      <c r="N23" s="62">
        <f t="shared" si="2"/>
        <v>14263</v>
      </c>
      <c r="O23" s="62">
        <f t="shared" si="2"/>
        <v>5540269.2199999997</v>
      </c>
      <c r="P23" s="62">
        <f t="shared" si="2"/>
        <v>0</v>
      </c>
      <c r="Q23" s="62">
        <f t="shared" si="2"/>
        <v>0</v>
      </c>
      <c r="R23" s="62">
        <f t="shared" si="2"/>
        <v>0</v>
      </c>
      <c r="S23" s="62">
        <f t="shared" si="2"/>
        <v>0</v>
      </c>
      <c r="T23" s="62">
        <f t="shared" si="2"/>
        <v>0</v>
      </c>
      <c r="U23" s="62">
        <f t="shared" si="2"/>
        <v>0</v>
      </c>
      <c r="V23" s="62">
        <f t="shared" si="2"/>
        <v>0</v>
      </c>
      <c r="W23" s="62">
        <f t="shared" si="2"/>
        <v>85007</v>
      </c>
      <c r="X23" s="62">
        <f t="shared" si="2"/>
        <v>0</v>
      </c>
      <c r="Y23" s="62">
        <f t="shared" si="2"/>
        <v>0</v>
      </c>
      <c r="Z23" s="62">
        <f t="shared" si="2"/>
        <v>0</v>
      </c>
      <c r="AA23" s="62">
        <f t="shared" si="2"/>
        <v>0</v>
      </c>
      <c r="AB23" s="62">
        <f t="shared" si="2"/>
        <v>0</v>
      </c>
      <c r="AC23" s="62">
        <f t="shared" si="2"/>
        <v>0</v>
      </c>
      <c r="AD23" s="62">
        <f t="shared" si="2"/>
        <v>84121.99</v>
      </c>
      <c r="AE23" s="62">
        <f t="shared" si="2"/>
        <v>0</v>
      </c>
      <c r="AF23" s="62">
        <f t="shared" si="2"/>
        <v>0</v>
      </c>
      <c r="AG23" s="70" t="s">
        <v>173</v>
      </c>
      <c r="AH23" s="70" t="s">
        <v>173</v>
      </c>
      <c r="AI23" s="70" t="s">
        <v>173</v>
      </c>
    </row>
    <row r="24" spans="1:35" s="11" customFormat="1" ht="12.75">
      <c r="A24" s="55">
        <v>1</v>
      </c>
      <c r="B24" s="71" t="s">
        <v>218</v>
      </c>
      <c r="C24" s="99" t="s">
        <v>256</v>
      </c>
      <c r="D24" s="61">
        <v>0.95770131483230581</v>
      </c>
      <c r="E24" s="62">
        <f t="shared" ref="E24:E36" si="3">F24+G24+H24+I24+J24+K24+M24+O24+Q24+S24+U24+V24+W24+X24+Y24+Z24+AA24+AB24+AC24+AD24+AE24+AF24</f>
        <v>1768733.14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9">
        <v>0</v>
      </c>
      <c r="M24" s="62">
        <v>0</v>
      </c>
      <c r="N24" s="62">
        <v>2039</v>
      </c>
      <c r="O24" s="62">
        <v>1742723</v>
      </c>
      <c r="P24" s="62">
        <v>0</v>
      </c>
      <c r="Q24" s="62">
        <v>0</v>
      </c>
      <c r="R24" s="62">
        <v>0</v>
      </c>
      <c r="S24" s="73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26010.14</v>
      </c>
      <c r="AE24" s="62">
        <v>0</v>
      </c>
      <c r="AF24" s="62">
        <v>0</v>
      </c>
      <c r="AG24" s="70" t="s">
        <v>65</v>
      </c>
      <c r="AH24" s="70">
        <v>2020</v>
      </c>
      <c r="AI24" s="70">
        <v>2020</v>
      </c>
    </row>
    <row r="25" spans="1:35" s="11" customFormat="1" ht="12.75">
      <c r="A25" s="55">
        <v>2</v>
      </c>
      <c r="B25" s="71" t="s">
        <v>219</v>
      </c>
      <c r="C25" s="99" t="s">
        <v>257</v>
      </c>
      <c r="D25" s="61">
        <v>0.91669999999999996</v>
      </c>
      <c r="E25" s="62">
        <f t="shared" si="3"/>
        <v>224080.54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9">
        <v>0</v>
      </c>
      <c r="M25" s="62">
        <v>0</v>
      </c>
      <c r="N25" s="62">
        <v>1135</v>
      </c>
      <c r="O25" s="62">
        <v>220769</v>
      </c>
      <c r="P25" s="62">
        <v>0</v>
      </c>
      <c r="Q25" s="62">
        <v>0</v>
      </c>
      <c r="R25" s="62">
        <v>0</v>
      </c>
      <c r="S25" s="73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f t="shared" ref="AD25:AD35" si="4">ROUND(O25*1.5%,2)</f>
        <v>3311.54</v>
      </c>
      <c r="AE25" s="62">
        <v>0</v>
      </c>
      <c r="AF25" s="62">
        <v>0</v>
      </c>
      <c r="AG25" s="70" t="s">
        <v>65</v>
      </c>
      <c r="AH25" s="70">
        <v>2020</v>
      </c>
      <c r="AI25" s="70">
        <v>2020</v>
      </c>
    </row>
    <row r="26" spans="1:35" s="11" customFormat="1" ht="12.75">
      <c r="A26" s="55">
        <v>3</v>
      </c>
      <c r="B26" s="71" t="s">
        <v>220</v>
      </c>
      <c r="C26" s="99" t="s">
        <v>256</v>
      </c>
      <c r="D26" s="61">
        <v>0.98309999999999997</v>
      </c>
      <c r="E26" s="62">
        <f t="shared" si="3"/>
        <v>31696.09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9">
        <v>0</v>
      </c>
      <c r="M26" s="62">
        <v>0</v>
      </c>
      <c r="N26" s="62">
        <v>1845</v>
      </c>
      <c r="O26" s="62">
        <v>31229.98</v>
      </c>
      <c r="P26" s="62">
        <v>0</v>
      </c>
      <c r="Q26" s="62">
        <v>0</v>
      </c>
      <c r="R26" s="62">
        <v>0</v>
      </c>
      <c r="S26" s="73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466.11</v>
      </c>
      <c r="AE26" s="62">
        <v>0</v>
      </c>
      <c r="AF26" s="62">
        <v>0</v>
      </c>
      <c r="AG26" s="70" t="s">
        <v>65</v>
      </c>
      <c r="AH26" s="70">
        <v>2020</v>
      </c>
      <c r="AI26" s="70">
        <v>2020</v>
      </c>
    </row>
    <row r="27" spans="1:35" s="11" customFormat="1" ht="12.75">
      <c r="A27" s="55">
        <v>4</v>
      </c>
      <c r="B27" s="71" t="s">
        <v>221</v>
      </c>
      <c r="C27" s="99" t="s">
        <v>256</v>
      </c>
      <c r="D27" s="61">
        <v>0.9163</v>
      </c>
      <c r="E27" s="62">
        <f t="shared" si="3"/>
        <v>97162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9">
        <v>0</v>
      </c>
      <c r="M27" s="62">
        <v>0</v>
      </c>
      <c r="N27" s="62">
        <v>736</v>
      </c>
      <c r="O27" s="62">
        <v>95726.11</v>
      </c>
      <c r="P27" s="62">
        <v>0</v>
      </c>
      <c r="Q27" s="62">
        <v>0</v>
      </c>
      <c r="R27" s="62">
        <v>0</v>
      </c>
      <c r="S27" s="73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f t="shared" si="4"/>
        <v>1435.89</v>
      </c>
      <c r="AE27" s="62">
        <v>0</v>
      </c>
      <c r="AF27" s="62">
        <v>0</v>
      </c>
      <c r="AG27" s="70" t="s">
        <v>65</v>
      </c>
      <c r="AH27" s="70">
        <v>2020</v>
      </c>
      <c r="AI27" s="70">
        <v>2020</v>
      </c>
    </row>
    <row r="28" spans="1:35" s="11" customFormat="1" ht="12.75">
      <c r="A28" s="55">
        <v>5</v>
      </c>
      <c r="B28" s="71" t="s">
        <v>222</v>
      </c>
      <c r="C28" s="99" t="s">
        <v>257</v>
      </c>
      <c r="D28" s="61">
        <v>0.88370000000000004</v>
      </c>
      <c r="E28" s="62">
        <f t="shared" si="3"/>
        <v>115006.25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9">
        <v>0</v>
      </c>
      <c r="M28" s="62">
        <v>0</v>
      </c>
      <c r="N28" s="62">
        <v>518</v>
      </c>
      <c r="O28" s="62">
        <v>113315.02</v>
      </c>
      <c r="P28" s="62">
        <v>0</v>
      </c>
      <c r="Q28" s="62">
        <v>0</v>
      </c>
      <c r="R28" s="62">
        <v>0</v>
      </c>
      <c r="S28" s="73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1691.23</v>
      </c>
      <c r="AE28" s="62">
        <v>0</v>
      </c>
      <c r="AF28" s="62">
        <v>0</v>
      </c>
      <c r="AG28" s="70" t="s">
        <v>65</v>
      </c>
      <c r="AH28" s="70">
        <v>2020</v>
      </c>
      <c r="AI28" s="70">
        <v>2020</v>
      </c>
    </row>
    <row r="29" spans="1:35" s="11" customFormat="1" ht="12.75">
      <c r="A29" s="55">
        <v>6</v>
      </c>
      <c r="B29" s="71" t="s">
        <v>223</v>
      </c>
      <c r="C29" s="99" t="s">
        <v>256</v>
      </c>
      <c r="D29" s="61">
        <v>1.000675491846317</v>
      </c>
      <c r="E29" s="62">
        <f t="shared" si="3"/>
        <v>1485022.6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9">
        <v>0</v>
      </c>
      <c r="M29" s="62">
        <v>0</v>
      </c>
      <c r="N29" s="62">
        <v>1238</v>
      </c>
      <c r="O29" s="62">
        <v>1463184.57</v>
      </c>
      <c r="P29" s="62">
        <v>0</v>
      </c>
      <c r="Q29" s="62">
        <v>0</v>
      </c>
      <c r="R29" s="62">
        <v>0</v>
      </c>
      <c r="S29" s="73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21838.03</v>
      </c>
      <c r="AE29" s="62">
        <v>0</v>
      </c>
      <c r="AF29" s="62">
        <v>0</v>
      </c>
      <c r="AG29" s="70" t="s">
        <v>65</v>
      </c>
      <c r="AH29" s="70">
        <v>2020</v>
      </c>
      <c r="AI29" s="70">
        <v>2020</v>
      </c>
    </row>
    <row r="30" spans="1:35" s="11" customFormat="1" ht="12.75">
      <c r="A30" s="55">
        <v>7</v>
      </c>
      <c r="B30" s="71" t="s">
        <v>224</v>
      </c>
      <c r="C30" s="99" t="s">
        <v>256</v>
      </c>
      <c r="D30" s="61">
        <v>0.80026822300653366</v>
      </c>
      <c r="E30" s="62">
        <f t="shared" si="3"/>
        <v>184374.75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9">
        <v>0</v>
      </c>
      <c r="M30" s="62">
        <v>0</v>
      </c>
      <c r="N30" s="62">
        <v>668</v>
      </c>
      <c r="O30" s="62">
        <v>181650</v>
      </c>
      <c r="P30" s="62">
        <v>0</v>
      </c>
      <c r="Q30" s="62">
        <v>0</v>
      </c>
      <c r="R30" s="62">
        <v>0</v>
      </c>
      <c r="S30" s="73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f t="shared" si="4"/>
        <v>2724.75</v>
      </c>
      <c r="AE30" s="62">
        <v>0</v>
      </c>
      <c r="AF30" s="62">
        <v>0</v>
      </c>
      <c r="AG30" s="70" t="s">
        <v>65</v>
      </c>
      <c r="AH30" s="70">
        <v>2020</v>
      </c>
      <c r="AI30" s="70">
        <v>2020</v>
      </c>
    </row>
    <row r="31" spans="1:35" s="11" customFormat="1" ht="12.75">
      <c r="A31" s="55">
        <v>8</v>
      </c>
      <c r="B31" s="71" t="s">
        <v>225</v>
      </c>
      <c r="C31" s="99" t="s">
        <v>257</v>
      </c>
      <c r="D31" s="61">
        <v>0.92587279445283599</v>
      </c>
      <c r="E31" s="62">
        <f t="shared" si="3"/>
        <v>21660.55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9">
        <v>0</v>
      </c>
      <c r="M31" s="62">
        <v>0</v>
      </c>
      <c r="N31" s="62">
        <v>559</v>
      </c>
      <c r="O31" s="62">
        <v>21342.02</v>
      </c>
      <c r="P31" s="62">
        <v>0</v>
      </c>
      <c r="Q31" s="62">
        <v>0</v>
      </c>
      <c r="R31" s="62">
        <v>0</v>
      </c>
      <c r="S31" s="73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318.52999999999997</v>
      </c>
      <c r="AE31" s="62">
        <v>0</v>
      </c>
      <c r="AF31" s="62">
        <v>0</v>
      </c>
      <c r="AG31" s="70" t="s">
        <v>65</v>
      </c>
      <c r="AH31" s="70">
        <v>2020</v>
      </c>
      <c r="AI31" s="70">
        <v>2020</v>
      </c>
    </row>
    <row r="32" spans="1:35" s="11" customFormat="1" ht="12.75">
      <c r="A32" s="55">
        <v>9</v>
      </c>
      <c r="B32" s="71" t="s">
        <v>226</v>
      </c>
      <c r="C32" s="99" t="s">
        <v>256</v>
      </c>
      <c r="D32" s="61">
        <v>0.87360000000000004</v>
      </c>
      <c r="E32" s="62">
        <f t="shared" si="3"/>
        <v>1197776.18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9">
        <v>0</v>
      </c>
      <c r="M32" s="62">
        <v>0</v>
      </c>
      <c r="N32" s="62">
        <v>1549</v>
      </c>
      <c r="O32" s="62">
        <v>1180075.05</v>
      </c>
      <c r="P32" s="62">
        <v>0</v>
      </c>
      <c r="Q32" s="62">
        <v>0</v>
      </c>
      <c r="R32" s="62">
        <v>0</v>
      </c>
      <c r="S32" s="73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f t="shared" si="4"/>
        <v>17701.13</v>
      </c>
      <c r="AE32" s="62">
        <v>0</v>
      </c>
      <c r="AF32" s="62">
        <v>0</v>
      </c>
      <c r="AG32" s="70" t="s">
        <v>65</v>
      </c>
      <c r="AH32" s="70">
        <v>2020</v>
      </c>
      <c r="AI32" s="70">
        <v>2020</v>
      </c>
    </row>
    <row r="33" spans="1:35" s="11" customFormat="1" ht="12.75">
      <c r="A33" s="55">
        <v>10</v>
      </c>
      <c r="B33" s="71" t="s">
        <v>227</v>
      </c>
      <c r="C33" s="99" t="s">
        <v>257</v>
      </c>
      <c r="D33" s="61">
        <v>0.78059999999999996</v>
      </c>
      <c r="E33" s="62">
        <f t="shared" si="3"/>
        <v>58127.710000000006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9">
        <v>0</v>
      </c>
      <c r="M33" s="62">
        <v>0</v>
      </c>
      <c r="N33" s="62">
        <v>450</v>
      </c>
      <c r="O33" s="62">
        <v>57272.91</v>
      </c>
      <c r="P33" s="62">
        <v>0</v>
      </c>
      <c r="Q33" s="62">
        <v>0</v>
      </c>
      <c r="R33" s="62">
        <v>0</v>
      </c>
      <c r="S33" s="73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854.8</v>
      </c>
      <c r="AE33" s="62">
        <v>0</v>
      </c>
      <c r="AF33" s="62">
        <v>0</v>
      </c>
      <c r="AG33" s="70" t="s">
        <v>65</v>
      </c>
      <c r="AH33" s="70">
        <v>2020</v>
      </c>
      <c r="AI33" s="70">
        <v>2020</v>
      </c>
    </row>
    <row r="34" spans="1:35" s="11" customFormat="1" ht="12.75">
      <c r="A34" s="55">
        <v>11</v>
      </c>
      <c r="B34" s="71" t="s">
        <v>193</v>
      </c>
      <c r="C34" s="99" t="s">
        <v>256</v>
      </c>
      <c r="D34" s="61">
        <v>0.88049999999999995</v>
      </c>
      <c r="E34" s="62">
        <f t="shared" si="3"/>
        <v>174222.72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9">
        <v>0</v>
      </c>
      <c r="M34" s="62">
        <v>0</v>
      </c>
      <c r="N34" s="62">
        <v>498</v>
      </c>
      <c r="O34" s="62">
        <v>171648</v>
      </c>
      <c r="P34" s="62">
        <v>0</v>
      </c>
      <c r="Q34" s="62">
        <v>0</v>
      </c>
      <c r="R34" s="62">
        <v>0</v>
      </c>
      <c r="S34" s="73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f t="shared" si="4"/>
        <v>2574.7199999999998</v>
      </c>
      <c r="AE34" s="62">
        <v>0</v>
      </c>
      <c r="AF34" s="62">
        <v>0</v>
      </c>
      <c r="AG34" s="70" t="s">
        <v>65</v>
      </c>
      <c r="AH34" s="70">
        <v>2020</v>
      </c>
      <c r="AI34" s="70">
        <v>2020</v>
      </c>
    </row>
    <row r="35" spans="1:35" s="11" customFormat="1" ht="12.75">
      <c r="A35" s="55">
        <v>12</v>
      </c>
      <c r="B35" s="71" t="s">
        <v>228</v>
      </c>
      <c r="C35" s="99">
        <v>2017</v>
      </c>
      <c r="D35" s="61">
        <v>0.97189999999999999</v>
      </c>
      <c r="E35" s="62">
        <f t="shared" si="3"/>
        <v>101365.01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9">
        <v>0</v>
      </c>
      <c r="M35" s="62">
        <v>0</v>
      </c>
      <c r="N35" s="62">
        <v>1067</v>
      </c>
      <c r="O35" s="62">
        <v>99867</v>
      </c>
      <c r="P35" s="62">
        <v>0</v>
      </c>
      <c r="Q35" s="62">
        <v>0</v>
      </c>
      <c r="R35" s="62">
        <v>0</v>
      </c>
      <c r="S35" s="73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f t="shared" si="4"/>
        <v>1498.01</v>
      </c>
      <c r="AE35" s="62">
        <v>0</v>
      </c>
      <c r="AF35" s="62">
        <v>0</v>
      </c>
      <c r="AG35" s="70" t="s">
        <v>65</v>
      </c>
      <c r="AH35" s="70">
        <v>2020</v>
      </c>
      <c r="AI35" s="70">
        <v>2020</v>
      </c>
    </row>
    <row r="36" spans="1:35" s="11" customFormat="1" ht="13.15" customHeight="1">
      <c r="A36" s="55">
        <v>13</v>
      </c>
      <c r="B36" s="71" t="s">
        <v>229</v>
      </c>
      <c r="C36" s="72" t="s">
        <v>258</v>
      </c>
      <c r="D36" s="61">
        <v>0.93899999999999995</v>
      </c>
      <c r="E36" s="62">
        <f t="shared" si="3"/>
        <v>86282.11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9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73">
        <v>0</v>
      </c>
      <c r="T36" s="62">
        <v>0</v>
      </c>
      <c r="U36" s="62">
        <v>0</v>
      </c>
      <c r="V36" s="62">
        <v>0</v>
      </c>
      <c r="W36" s="62">
        <v>85007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f>ROUND(W36*1.5%,2)</f>
        <v>1275.1099999999999</v>
      </c>
      <c r="AE36" s="62">
        <v>0</v>
      </c>
      <c r="AF36" s="62">
        <v>0</v>
      </c>
      <c r="AG36" s="70" t="s">
        <v>65</v>
      </c>
      <c r="AH36" s="70">
        <v>2020</v>
      </c>
      <c r="AI36" s="70">
        <v>2020</v>
      </c>
    </row>
    <row r="37" spans="1:35" s="11" customFormat="1" ht="13.15" customHeight="1">
      <c r="A37" s="55">
        <v>14</v>
      </c>
      <c r="B37" s="71" t="s">
        <v>259</v>
      </c>
      <c r="C37" s="99" t="s">
        <v>257</v>
      </c>
      <c r="D37" s="61">
        <v>0.97650000000000003</v>
      </c>
      <c r="E37" s="62">
        <f t="shared" ref="E37:E38" si="5">O37+AD37</f>
        <v>53102.53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9">
        <v>0</v>
      </c>
      <c r="M37" s="62">
        <v>0</v>
      </c>
      <c r="N37" s="62">
        <v>1461</v>
      </c>
      <c r="O37" s="62">
        <v>52317.760000000002</v>
      </c>
      <c r="P37" s="62">
        <v>0</v>
      </c>
      <c r="Q37" s="62">
        <v>0</v>
      </c>
      <c r="R37" s="62">
        <v>0</v>
      </c>
      <c r="S37" s="73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f>ROUND(O37*1.5%,2)</f>
        <v>784.77</v>
      </c>
      <c r="AE37" s="62">
        <v>0</v>
      </c>
      <c r="AF37" s="62">
        <v>0</v>
      </c>
      <c r="AG37" s="70" t="s">
        <v>65</v>
      </c>
      <c r="AH37" s="70">
        <v>2020</v>
      </c>
      <c r="AI37" s="70">
        <v>2020</v>
      </c>
    </row>
    <row r="38" spans="1:35" s="11" customFormat="1" ht="13.15" customHeight="1">
      <c r="A38" s="55">
        <v>15</v>
      </c>
      <c r="B38" s="71" t="s">
        <v>260</v>
      </c>
      <c r="C38" s="99" t="s">
        <v>257</v>
      </c>
      <c r="D38" s="61">
        <v>0.75141596450729198</v>
      </c>
      <c r="E38" s="62">
        <f t="shared" si="5"/>
        <v>110786.03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9">
        <v>0</v>
      </c>
      <c r="M38" s="62">
        <v>0</v>
      </c>
      <c r="N38" s="62">
        <v>500</v>
      </c>
      <c r="O38" s="62">
        <v>109148.8</v>
      </c>
      <c r="P38" s="62">
        <v>0</v>
      </c>
      <c r="Q38" s="62">
        <v>0</v>
      </c>
      <c r="R38" s="62">
        <v>0</v>
      </c>
      <c r="S38" s="73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f>ROUND(O38*1.5%,2)</f>
        <v>1637.23</v>
      </c>
      <c r="AE38" s="62">
        <v>0</v>
      </c>
      <c r="AF38" s="62">
        <v>0</v>
      </c>
      <c r="AG38" s="70" t="s">
        <v>65</v>
      </c>
      <c r="AH38" s="70">
        <v>2020</v>
      </c>
      <c r="AI38" s="70">
        <v>2020</v>
      </c>
    </row>
    <row r="41" spans="1:35" ht="26.25">
      <c r="B41" s="203" t="s">
        <v>149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</row>
  </sheetData>
  <mergeCells count="39">
    <mergeCell ref="A22:AI22"/>
    <mergeCell ref="AF4:AI4"/>
    <mergeCell ref="AF1:AI1"/>
    <mergeCell ref="AI12:AI15"/>
    <mergeCell ref="V13:V14"/>
    <mergeCell ref="AC13:AC14"/>
    <mergeCell ref="AD13:AD14"/>
    <mergeCell ref="AE13:AE14"/>
    <mergeCell ref="AF13:AF14"/>
    <mergeCell ref="V12:AF12"/>
    <mergeCell ref="AE6:AI6"/>
    <mergeCell ref="AB2:AI2"/>
    <mergeCell ref="AE3:AI3"/>
    <mergeCell ref="AB5:AI5"/>
    <mergeCell ref="B8:AH8"/>
    <mergeCell ref="B9:AH9"/>
    <mergeCell ref="B41:AH41"/>
    <mergeCell ref="W13:W14"/>
    <mergeCell ref="X13:X14"/>
    <mergeCell ref="Y13:Y14"/>
    <mergeCell ref="Z13:Z14"/>
    <mergeCell ref="AA13:AA14"/>
    <mergeCell ref="AB13:AB14"/>
    <mergeCell ref="AG12:AG15"/>
    <mergeCell ref="AH12:AH15"/>
    <mergeCell ref="F13:K13"/>
    <mergeCell ref="L13:M14"/>
    <mergeCell ref="N13:O14"/>
    <mergeCell ref="P13:Q14"/>
    <mergeCell ref="R13:S14"/>
    <mergeCell ref="T13:U14"/>
    <mergeCell ref="A17:AI17"/>
    <mergeCell ref="B10:AH10"/>
    <mergeCell ref="A12:A15"/>
    <mergeCell ref="B12:B15"/>
    <mergeCell ref="C12:C15"/>
    <mergeCell ref="D12:D14"/>
    <mergeCell ref="E12:E14"/>
    <mergeCell ref="F12:U12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workbookViewId="0">
      <selection activeCell="N31" sqref="N31"/>
    </sheetView>
  </sheetViews>
  <sheetFormatPr defaultRowHeight="15"/>
  <cols>
    <col min="1" max="1" width="1.85546875" style="4" customWidth="1"/>
    <col min="2" max="2" width="3.28515625" style="4" customWidth="1"/>
    <col min="3" max="3" width="29" style="4" customWidth="1"/>
    <col min="4" max="4" width="5.5703125" style="4" customWidth="1"/>
    <col min="5" max="5" width="4.5703125" style="4" customWidth="1"/>
    <col min="6" max="6" width="19.42578125" style="4" customWidth="1"/>
    <col min="7" max="7" width="4.28515625" style="4" customWidth="1"/>
    <col min="8" max="8" width="3.7109375" style="4" customWidth="1"/>
    <col min="9" max="9" width="9.28515625" style="4" bestFit="1" customWidth="1"/>
    <col min="10" max="10" width="9" style="4" customWidth="1"/>
    <col min="11" max="13" width="9.28515625" style="4" bestFit="1" customWidth="1"/>
    <col min="14" max="14" width="21.7109375" style="4" customWidth="1"/>
    <col min="15" max="15" width="12.42578125" style="4" customWidth="1"/>
    <col min="16" max="16" width="8" style="4" customWidth="1"/>
    <col min="17" max="17" width="11" style="4" customWidth="1"/>
    <col min="18" max="18" width="9.140625" style="4"/>
  </cols>
  <sheetData>
    <row r="1" spans="1:17" ht="15.75">
      <c r="J1" s="223" t="s">
        <v>52</v>
      </c>
      <c r="K1" s="223"/>
      <c r="L1" s="223"/>
      <c r="M1" s="223"/>
      <c r="N1" s="223"/>
      <c r="O1" s="223"/>
      <c r="P1" s="223"/>
      <c r="Q1" s="223"/>
    </row>
    <row r="2" spans="1:17" ht="71.25" customHeight="1">
      <c r="J2" s="224" t="s">
        <v>177</v>
      </c>
      <c r="K2" s="225"/>
      <c r="L2" s="225"/>
      <c r="M2" s="225"/>
      <c r="N2" s="225"/>
      <c r="O2" s="225"/>
      <c r="P2" s="225"/>
      <c r="Q2" s="225"/>
    </row>
    <row r="3" spans="1:17" ht="40.5" customHeight="1">
      <c r="A3" s="169" t="s">
        <v>178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</row>
    <row r="4" spans="1:17" ht="30" customHeight="1">
      <c r="B4" s="226" t="s">
        <v>2</v>
      </c>
      <c r="C4" s="226" t="s">
        <v>18</v>
      </c>
      <c r="D4" s="226" t="s">
        <v>19</v>
      </c>
      <c r="E4" s="227"/>
      <c r="F4" s="229" t="s">
        <v>20</v>
      </c>
      <c r="G4" s="230" t="s">
        <v>21</v>
      </c>
      <c r="H4" s="230" t="s">
        <v>22</v>
      </c>
      <c r="I4" s="229" t="s">
        <v>23</v>
      </c>
      <c r="J4" s="226" t="s">
        <v>24</v>
      </c>
      <c r="K4" s="227"/>
      <c r="L4" s="241" t="s">
        <v>25</v>
      </c>
      <c r="M4" s="241" t="s">
        <v>179</v>
      </c>
      <c r="N4" s="241" t="s">
        <v>180</v>
      </c>
      <c r="O4" s="246" t="s">
        <v>4</v>
      </c>
      <c r="P4" s="233" t="s">
        <v>27</v>
      </c>
      <c r="Q4" s="233" t="s">
        <v>28</v>
      </c>
    </row>
    <row r="5" spans="1:17">
      <c r="B5" s="227"/>
      <c r="C5" s="227"/>
      <c r="D5" s="229" t="s">
        <v>29</v>
      </c>
      <c r="E5" s="230" t="s">
        <v>30</v>
      </c>
      <c r="F5" s="227"/>
      <c r="G5" s="231"/>
      <c r="H5" s="231"/>
      <c r="I5" s="227"/>
      <c r="J5" s="229" t="s">
        <v>31</v>
      </c>
      <c r="K5" s="230" t="s">
        <v>32</v>
      </c>
      <c r="L5" s="242"/>
      <c r="M5" s="244"/>
      <c r="N5" s="244"/>
      <c r="O5" s="235"/>
      <c r="P5" s="234"/>
      <c r="Q5" s="234"/>
    </row>
    <row r="6" spans="1:17" ht="142.5" customHeight="1">
      <c r="B6" s="227"/>
      <c r="C6" s="227"/>
      <c r="D6" s="227"/>
      <c r="E6" s="235"/>
      <c r="F6" s="227"/>
      <c r="G6" s="231"/>
      <c r="H6" s="231"/>
      <c r="I6" s="227"/>
      <c r="J6" s="227"/>
      <c r="K6" s="237"/>
      <c r="L6" s="243"/>
      <c r="M6" s="244"/>
      <c r="N6" s="244"/>
      <c r="O6" s="247"/>
      <c r="P6" s="234"/>
      <c r="Q6" s="234"/>
    </row>
    <row r="7" spans="1:17" ht="16.5" customHeight="1">
      <c r="B7" s="228"/>
      <c r="C7" s="228"/>
      <c r="D7" s="228"/>
      <c r="E7" s="236"/>
      <c r="F7" s="227"/>
      <c r="G7" s="232"/>
      <c r="H7" s="232"/>
      <c r="I7" s="24" t="s">
        <v>16</v>
      </c>
      <c r="J7" s="24" t="s">
        <v>16</v>
      </c>
      <c r="K7" s="24" t="s">
        <v>16</v>
      </c>
      <c r="L7" s="24" t="s">
        <v>33</v>
      </c>
      <c r="M7" s="245"/>
      <c r="N7" s="245"/>
      <c r="O7" s="24" t="s">
        <v>14</v>
      </c>
      <c r="P7" s="24" t="s">
        <v>34</v>
      </c>
      <c r="Q7" s="24" t="s">
        <v>34</v>
      </c>
    </row>
    <row r="8" spans="1:17">
      <c r="B8" s="24">
        <v>1</v>
      </c>
      <c r="C8" s="24">
        <v>2</v>
      </c>
      <c r="D8" s="24">
        <v>3</v>
      </c>
      <c r="E8" s="24">
        <v>4</v>
      </c>
      <c r="F8" s="24">
        <v>5</v>
      </c>
      <c r="G8" s="25">
        <v>5.5697674418604599</v>
      </c>
      <c r="H8" s="25">
        <v>7</v>
      </c>
      <c r="I8" s="25">
        <v>8</v>
      </c>
      <c r="J8" s="25">
        <v>9</v>
      </c>
      <c r="K8" s="25">
        <v>10</v>
      </c>
      <c r="L8" s="24">
        <v>11</v>
      </c>
      <c r="M8" s="25">
        <v>12</v>
      </c>
      <c r="N8" s="25">
        <v>13</v>
      </c>
      <c r="O8" s="25">
        <v>14</v>
      </c>
      <c r="P8" s="25">
        <v>15</v>
      </c>
      <c r="Q8" s="25">
        <v>16</v>
      </c>
    </row>
    <row r="9" spans="1:17" s="54" customFormat="1" ht="12">
      <c r="B9" s="238" t="s">
        <v>171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40"/>
    </row>
    <row r="10" spans="1:17" s="54" customFormat="1" ht="12">
      <c r="B10" s="96" t="s">
        <v>172</v>
      </c>
      <c r="C10" s="96"/>
      <c r="D10" s="70" t="s">
        <v>173</v>
      </c>
      <c r="E10" s="70" t="s">
        <v>173</v>
      </c>
      <c r="F10" s="70" t="s">
        <v>173</v>
      </c>
      <c r="G10" s="70" t="s">
        <v>173</v>
      </c>
      <c r="H10" s="70" t="s">
        <v>173</v>
      </c>
      <c r="I10" s="97">
        <f>I11+I12+I13</f>
        <v>1542</v>
      </c>
      <c r="J10" s="97">
        <f>J11+J12+J13</f>
        <v>1398.2</v>
      </c>
      <c r="K10" s="97">
        <f>K11+K12+K13</f>
        <v>1169.9000000000001</v>
      </c>
      <c r="L10" s="98">
        <f>L11+L12+L13</f>
        <v>58</v>
      </c>
      <c r="M10" s="70" t="s">
        <v>173</v>
      </c>
      <c r="N10" s="70" t="s">
        <v>173</v>
      </c>
      <c r="O10" s="62">
        <v>7696939.6799999997</v>
      </c>
      <c r="P10" s="62">
        <f t="shared" ref="P10:P13" si="0">O10/I10</f>
        <v>4991.5302723735404</v>
      </c>
      <c r="Q10" s="62">
        <f>MAX(Q11:Q13)</f>
        <v>5947.8016977272728</v>
      </c>
    </row>
    <row r="11" spans="1:17" s="54" customFormat="1" ht="12">
      <c r="B11" s="55">
        <v>1</v>
      </c>
      <c r="C11" s="96" t="s">
        <v>156</v>
      </c>
      <c r="D11" s="70">
        <v>1950</v>
      </c>
      <c r="E11" s="70"/>
      <c r="F11" s="70" t="s">
        <v>58</v>
      </c>
      <c r="G11" s="70">
        <v>2</v>
      </c>
      <c r="H11" s="70">
        <v>1</v>
      </c>
      <c r="I11" s="97">
        <v>440</v>
      </c>
      <c r="J11" s="97">
        <v>433.9</v>
      </c>
      <c r="K11" s="97">
        <f>J11-53.4</f>
        <v>380.5</v>
      </c>
      <c r="L11" s="98">
        <v>18</v>
      </c>
      <c r="M11" s="70" t="s">
        <v>56</v>
      </c>
      <c r="N11" s="70" t="s">
        <v>60</v>
      </c>
      <c r="O11" s="62">
        <v>2441426.8199999998</v>
      </c>
      <c r="P11" s="62">
        <f t="shared" si="0"/>
        <v>5548.6973181818175</v>
      </c>
      <c r="Q11" s="62">
        <v>5947.8016977272728</v>
      </c>
    </row>
    <row r="12" spans="1:17" s="54" customFormat="1" ht="12">
      <c r="B12" s="55">
        <v>2</v>
      </c>
      <c r="C12" s="96" t="s">
        <v>157</v>
      </c>
      <c r="D12" s="70">
        <v>1956</v>
      </c>
      <c r="E12" s="70"/>
      <c r="F12" s="70" t="s">
        <v>58</v>
      </c>
      <c r="G12" s="70">
        <v>2</v>
      </c>
      <c r="H12" s="70">
        <v>1</v>
      </c>
      <c r="I12" s="97">
        <v>536.70000000000005</v>
      </c>
      <c r="J12" s="97">
        <v>447.8</v>
      </c>
      <c r="K12" s="97">
        <f>J12-79.8</f>
        <v>368</v>
      </c>
      <c r="L12" s="98">
        <v>13</v>
      </c>
      <c r="M12" s="70" t="s">
        <v>56</v>
      </c>
      <c r="N12" s="70" t="s">
        <v>60</v>
      </c>
      <c r="O12" s="62">
        <v>2516497.92</v>
      </c>
      <c r="P12" s="62">
        <f t="shared" si="0"/>
        <v>4688.8353269983227</v>
      </c>
      <c r="Q12" s="62">
        <v>5541.8386808272771</v>
      </c>
    </row>
    <row r="13" spans="1:17" s="54" customFormat="1" ht="12">
      <c r="B13" s="55">
        <v>3</v>
      </c>
      <c r="C13" s="96" t="s">
        <v>158</v>
      </c>
      <c r="D13" s="70">
        <v>1963</v>
      </c>
      <c r="E13" s="70"/>
      <c r="F13" s="70" t="s">
        <v>58</v>
      </c>
      <c r="G13" s="70">
        <v>2</v>
      </c>
      <c r="H13" s="70">
        <v>2</v>
      </c>
      <c r="I13" s="97">
        <v>565.29999999999995</v>
      </c>
      <c r="J13" s="97">
        <v>516.5</v>
      </c>
      <c r="K13" s="97">
        <f>J13-95.1</f>
        <v>421.4</v>
      </c>
      <c r="L13" s="98">
        <v>27</v>
      </c>
      <c r="M13" s="70" t="s">
        <v>56</v>
      </c>
      <c r="N13" s="70" t="s">
        <v>61</v>
      </c>
      <c r="O13" s="62">
        <v>2739014.9400000004</v>
      </c>
      <c r="P13" s="62">
        <f t="shared" si="0"/>
        <v>4845.2413585706718</v>
      </c>
      <c r="Q13" s="62">
        <v>5188.0956129488768</v>
      </c>
    </row>
    <row r="14" spans="1:17" s="54" customFormat="1" ht="12">
      <c r="B14" s="238" t="s">
        <v>216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40"/>
    </row>
    <row r="15" spans="1:17" s="54" customFormat="1" ht="12">
      <c r="B15" s="66" t="s">
        <v>217</v>
      </c>
      <c r="C15" s="71"/>
      <c r="D15" s="70" t="s">
        <v>68</v>
      </c>
      <c r="E15" s="70" t="s">
        <v>68</v>
      </c>
      <c r="F15" s="99" t="s">
        <v>68</v>
      </c>
      <c r="G15" s="70" t="s">
        <v>68</v>
      </c>
      <c r="H15" s="70" t="s">
        <v>68</v>
      </c>
      <c r="I15" s="62">
        <f>SUM(I16:I30)</f>
        <v>47621.47</v>
      </c>
      <c r="J15" s="62">
        <f t="shared" ref="J15:L15" si="1">SUM(J16:J30)</f>
        <v>44795.68</v>
      </c>
      <c r="K15" s="62">
        <f t="shared" si="1"/>
        <v>40469.659999999996</v>
      </c>
      <c r="L15" s="62">
        <f t="shared" si="1"/>
        <v>2263</v>
      </c>
      <c r="M15" s="70" t="s">
        <v>173</v>
      </c>
      <c r="N15" s="70" t="s">
        <v>173</v>
      </c>
      <c r="O15" s="62">
        <f>SUM(O16:O30)</f>
        <v>5709398.21</v>
      </c>
      <c r="P15" s="62">
        <f>SUM(P16:P30)</f>
        <v>1981.1161014093552</v>
      </c>
      <c r="Q15" s="62">
        <f>MAX(Q16:Q30)</f>
        <v>5536.3769375940965</v>
      </c>
    </row>
    <row r="16" spans="1:17" s="54" customFormat="1" ht="12">
      <c r="B16" s="55">
        <v>1</v>
      </c>
      <c r="C16" s="71" t="s">
        <v>218</v>
      </c>
      <c r="D16" s="70">
        <v>1968</v>
      </c>
      <c r="E16" s="70"/>
      <c r="F16" s="99" t="s">
        <v>58</v>
      </c>
      <c r="G16" s="70">
        <v>6</v>
      </c>
      <c r="H16" s="70">
        <v>8</v>
      </c>
      <c r="I16" s="62">
        <v>6064</v>
      </c>
      <c r="J16" s="62">
        <v>5971</v>
      </c>
      <c r="K16" s="62">
        <v>5128.3999999999996</v>
      </c>
      <c r="L16" s="63">
        <v>268</v>
      </c>
      <c r="M16" s="70" t="s">
        <v>230</v>
      </c>
      <c r="N16" s="100" t="s">
        <v>231</v>
      </c>
      <c r="O16" s="62">
        <v>1768733.14</v>
      </c>
      <c r="P16" s="62">
        <f t="shared" ref="P16:P21" si="2">O16/I16</f>
        <v>291.67762862796832</v>
      </c>
      <c r="Q16" s="62">
        <v>1992.2314462401055</v>
      </c>
    </row>
    <row r="17" spans="1:18" s="54" customFormat="1" ht="12">
      <c r="B17" s="55">
        <v>2</v>
      </c>
      <c r="C17" s="71" t="s">
        <v>219</v>
      </c>
      <c r="D17" s="70">
        <v>1983</v>
      </c>
      <c r="E17" s="70"/>
      <c r="F17" s="99" t="s">
        <v>58</v>
      </c>
      <c r="G17" s="70">
        <v>5</v>
      </c>
      <c r="H17" s="70">
        <v>6</v>
      </c>
      <c r="I17" s="62">
        <v>4247.2</v>
      </c>
      <c r="J17" s="62">
        <v>3821.7</v>
      </c>
      <c r="K17" s="62">
        <v>3620.8</v>
      </c>
      <c r="L17" s="63">
        <v>176</v>
      </c>
      <c r="M17" s="70" t="s">
        <v>56</v>
      </c>
      <c r="N17" s="100" t="s">
        <v>232</v>
      </c>
      <c r="O17" s="62">
        <v>224080.54</v>
      </c>
      <c r="P17" s="62">
        <f t="shared" si="2"/>
        <v>52.759592201921272</v>
      </c>
      <c r="Q17" s="62">
        <v>1583.3426375023544</v>
      </c>
    </row>
    <row r="18" spans="1:18" s="54" customFormat="1" ht="12">
      <c r="B18" s="55">
        <v>3</v>
      </c>
      <c r="C18" s="71" t="s">
        <v>220</v>
      </c>
      <c r="D18" s="70">
        <v>1973</v>
      </c>
      <c r="E18" s="70"/>
      <c r="F18" s="99" t="s">
        <v>58</v>
      </c>
      <c r="G18" s="70">
        <v>5</v>
      </c>
      <c r="H18" s="70">
        <v>8</v>
      </c>
      <c r="I18" s="62">
        <v>6143</v>
      </c>
      <c r="J18" s="62">
        <v>6075.43</v>
      </c>
      <c r="K18" s="62">
        <v>5422.03</v>
      </c>
      <c r="L18" s="63">
        <v>275</v>
      </c>
      <c r="M18" s="70" t="s">
        <v>56</v>
      </c>
      <c r="N18" s="100" t="s">
        <v>251</v>
      </c>
      <c r="O18" s="62">
        <v>31696.09</v>
      </c>
      <c r="P18" s="62">
        <f t="shared" si="2"/>
        <v>5.1597086114276411</v>
      </c>
      <c r="Q18" s="62">
        <v>1779.4984453849909</v>
      </c>
    </row>
    <row r="19" spans="1:18" s="54" customFormat="1" ht="12">
      <c r="B19" s="55">
        <v>4</v>
      </c>
      <c r="C19" s="71" t="s">
        <v>221</v>
      </c>
      <c r="D19" s="70">
        <v>1961</v>
      </c>
      <c r="E19" s="70"/>
      <c r="F19" s="99" t="s">
        <v>58</v>
      </c>
      <c r="G19" s="70">
        <v>4</v>
      </c>
      <c r="H19" s="70">
        <v>3</v>
      </c>
      <c r="I19" s="62">
        <v>2176</v>
      </c>
      <c r="J19" s="62">
        <v>2029.3</v>
      </c>
      <c r="K19" s="62">
        <v>1988.8</v>
      </c>
      <c r="L19" s="63">
        <v>89</v>
      </c>
      <c r="M19" s="70" t="s">
        <v>56</v>
      </c>
      <c r="N19" s="100" t="s">
        <v>213</v>
      </c>
      <c r="O19" s="62">
        <v>97162</v>
      </c>
      <c r="P19" s="62">
        <f t="shared" si="2"/>
        <v>44.651654411764703</v>
      </c>
      <c r="Q19" s="62">
        <v>2004.0136764705881</v>
      </c>
    </row>
    <row r="20" spans="1:18" s="54" customFormat="1" ht="12">
      <c r="B20" s="55">
        <v>5</v>
      </c>
      <c r="C20" s="71" t="s">
        <v>222</v>
      </c>
      <c r="D20" s="70">
        <v>1961</v>
      </c>
      <c r="E20" s="70"/>
      <c r="F20" s="99" t="s">
        <v>58</v>
      </c>
      <c r="G20" s="70">
        <v>2</v>
      </c>
      <c r="H20" s="70">
        <v>2</v>
      </c>
      <c r="I20" s="62">
        <v>588.42999999999995</v>
      </c>
      <c r="J20" s="62">
        <v>546.92999999999995</v>
      </c>
      <c r="K20" s="62">
        <v>516.08000000000004</v>
      </c>
      <c r="L20" s="63">
        <v>30</v>
      </c>
      <c r="M20" s="70" t="s">
        <v>56</v>
      </c>
      <c r="N20" s="100" t="s">
        <v>248</v>
      </c>
      <c r="O20" s="62">
        <v>115006.25</v>
      </c>
      <c r="P20" s="62">
        <f t="shared" si="2"/>
        <v>195.4459323963768</v>
      </c>
      <c r="Q20" s="62">
        <v>5215.7493329707868</v>
      </c>
    </row>
    <row r="21" spans="1:18" s="54" customFormat="1" ht="12">
      <c r="B21" s="55">
        <v>6</v>
      </c>
      <c r="C21" s="71" t="s">
        <v>223</v>
      </c>
      <c r="D21" s="70">
        <v>1963</v>
      </c>
      <c r="E21" s="70"/>
      <c r="F21" s="99" t="s">
        <v>58</v>
      </c>
      <c r="G21" s="70">
        <v>4</v>
      </c>
      <c r="H21" s="70">
        <v>4</v>
      </c>
      <c r="I21" s="62">
        <v>2368</v>
      </c>
      <c r="J21" s="62">
        <v>2347.9899999999998</v>
      </c>
      <c r="K21" s="62">
        <v>2199.56</v>
      </c>
      <c r="L21" s="63">
        <v>87</v>
      </c>
      <c r="M21" s="70" t="s">
        <v>56</v>
      </c>
      <c r="N21" s="100" t="s">
        <v>233</v>
      </c>
      <c r="O21" s="62">
        <v>1485022.6</v>
      </c>
      <c r="P21" s="62">
        <f t="shared" si="2"/>
        <v>627.12103040540546</v>
      </c>
      <c r="Q21" s="62">
        <v>3097.5669679054054</v>
      </c>
    </row>
    <row r="22" spans="1:18" s="54" customFormat="1" ht="12">
      <c r="B22" s="55">
        <v>7</v>
      </c>
      <c r="C22" s="71" t="s">
        <v>224</v>
      </c>
      <c r="D22" s="70">
        <v>1971</v>
      </c>
      <c r="E22" s="70"/>
      <c r="F22" s="99" t="s">
        <v>58</v>
      </c>
      <c r="G22" s="70">
        <v>4</v>
      </c>
      <c r="H22" s="70">
        <v>1</v>
      </c>
      <c r="I22" s="62">
        <v>1601</v>
      </c>
      <c r="J22" s="62">
        <v>1473.9</v>
      </c>
      <c r="K22" s="62">
        <v>1166.5999999999999</v>
      </c>
      <c r="L22" s="63">
        <v>103</v>
      </c>
      <c r="M22" s="70" t="s">
        <v>56</v>
      </c>
      <c r="N22" s="100" t="s">
        <v>202</v>
      </c>
      <c r="O22" s="62">
        <v>184374.75</v>
      </c>
      <c r="P22" s="62">
        <v>115.16224234853216</v>
      </c>
      <c r="Q22" s="62">
        <v>2472.1048594628355</v>
      </c>
    </row>
    <row r="23" spans="1:18" s="54" customFormat="1" ht="12">
      <c r="B23" s="55">
        <v>8</v>
      </c>
      <c r="C23" s="71" t="s">
        <v>225</v>
      </c>
      <c r="D23" s="70">
        <v>1963</v>
      </c>
      <c r="E23" s="70"/>
      <c r="F23" s="99" t="s">
        <v>58</v>
      </c>
      <c r="G23" s="70">
        <v>2</v>
      </c>
      <c r="H23" s="70">
        <v>2</v>
      </c>
      <c r="I23" s="62">
        <v>1027.9000000000001</v>
      </c>
      <c r="J23" s="62">
        <v>620.86</v>
      </c>
      <c r="K23" s="62">
        <v>620.86</v>
      </c>
      <c r="L23" s="63">
        <v>40</v>
      </c>
      <c r="M23" s="70" t="s">
        <v>56</v>
      </c>
      <c r="N23" s="100" t="s">
        <v>252</v>
      </c>
      <c r="O23" s="62">
        <v>21660.55</v>
      </c>
      <c r="P23" s="62">
        <f>O23/I23</f>
        <v>21.072623796089111</v>
      </c>
      <c r="Q23" s="62">
        <v>3222.1273372896194</v>
      </c>
    </row>
    <row r="24" spans="1:18" s="54" customFormat="1" ht="12">
      <c r="B24" s="55">
        <v>9</v>
      </c>
      <c r="C24" s="71" t="s">
        <v>226</v>
      </c>
      <c r="D24" s="70">
        <v>2003</v>
      </c>
      <c r="E24" s="70"/>
      <c r="F24" s="99" t="s">
        <v>58</v>
      </c>
      <c r="G24" s="70">
        <v>5</v>
      </c>
      <c r="H24" s="70">
        <v>8</v>
      </c>
      <c r="I24" s="62">
        <v>6514</v>
      </c>
      <c r="J24" s="62">
        <v>5845.8</v>
      </c>
      <c r="K24" s="62">
        <v>5845.8</v>
      </c>
      <c r="L24" s="63">
        <v>360</v>
      </c>
      <c r="M24" s="70" t="s">
        <v>56</v>
      </c>
      <c r="N24" s="100" t="s">
        <v>234</v>
      </c>
      <c r="O24" s="62">
        <v>1197776.18</v>
      </c>
      <c r="P24" s="62">
        <v>183.87721522873809</v>
      </c>
      <c r="Q24" s="62">
        <v>1408.9170386859073</v>
      </c>
    </row>
    <row r="25" spans="1:18" s="54" customFormat="1" ht="12">
      <c r="B25" s="55">
        <v>10</v>
      </c>
      <c r="C25" s="71" t="s">
        <v>227</v>
      </c>
      <c r="D25" s="70">
        <v>1960</v>
      </c>
      <c r="E25" s="70"/>
      <c r="F25" s="99" t="s">
        <v>58</v>
      </c>
      <c r="G25" s="70">
        <v>2</v>
      </c>
      <c r="H25" s="70">
        <v>2</v>
      </c>
      <c r="I25" s="62">
        <v>585.54999999999995</v>
      </c>
      <c r="J25" s="62">
        <v>545.35</v>
      </c>
      <c r="K25" s="62">
        <v>433.53000000000003</v>
      </c>
      <c r="L25" s="63">
        <v>34</v>
      </c>
      <c r="M25" s="70" t="s">
        <v>56</v>
      </c>
      <c r="N25" s="100" t="s">
        <v>252</v>
      </c>
      <c r="O25" s="62">
        <v>58127.710000000006</v>
      </c>
      <c r="P25" s="62">
        <f t="shared" ref="P25:P26" si="3">O25/I25</f>
        <v>99.270275809068423</v>
      </c>
      <c r="Q25" s="62">
        <v>4553.3421569464608</v>
      </c>
    </row>
    <row r="26" spans="1:18" s="54" customFormat="1" ht="12">
      <c r="B26" s="55">
        <v>11</v>
      </c>
      <c r="C26" s="71" t="s">
        <v>193</v>
      </c>
      <c r="D26" s="70">
        <v>1989</v>
      </c>
      <c r="E26" s="70"/>
      <c r="F26" s="99" t="s">
        <v>58</v>
      </c>
      <c r="G26" s="70">
        <v>9</v>
      </c>
      <c r="H26" s="70">
        <v>1</v>
      </c>
      <c r="I26" s="62">
        <v>3494</v>
      </c>
      <c r="J26" s="62">
        <v>3277.11</v>
      </c>
      <c r="K26" s="62">
        <v>3141.61</v>
      </c>
      <c r="L26" s="63">
        <v>159</v>
      </c>
      <c r="M26" s="70" t="s">
        <v>56</v>
      </c>
      <c r="N26" s="100" t="s">
        <v>235</v>
      </c>
      <c r="O26" s="62">
        <v>174222.72</v>
      </c>
      <c r="P26" s="62">
        <f t="shared" si="3"/>
        <v>49.863400114481969</v>
      </c>
      <c r="Q26" s="62">
        <v>844.47772753291349</v>
      </c>
    </row>
    <row r="27" spans="1:18" s="54" customFormat="1" ht="12">
      <c r="B27" s="55">
        <v>12</v>
      </c>
      <c r="C27" s="71" t="s">
        <v>228</v>
      </c>
      <c r="D27" s="70">
        <v>1987</v>
      </c>
      <c r="E27" s="70"/>
      <c r="F27" s="99" t="s">
        <v>54</v>
      </c>
      <c r="G27" s="70">
        <v>5</v>
      </c>
      <c r="H27" s="70">
        <v>6</v>
      </c>
      <c r="I27" s="62">
        <v>4362</v>
      </c>
      <c r="J27" s="62">
        <v>3933.6</v>
      </c>
      <c r="K27" s="62">
        <v>3462.6</v>
      </c>
      <c r="L27" s="63">
        <v>234</v>
      </c>
      <c r="M27" s="100" t="s">
        <v>56</v>
      </c>
      <c r="N27" s="60" t="s">
        <v>60</v>
      </c>
      <c r="O27" s="62">
        <v>101365.01</v>
      </c>
      <c r="P27" s="62">
        <v>23.238195781751489</v>
      </c>
      <c r="Q27" s="62">
        <v>1449.3074209078404</v>
      </c>
    </row>
    <row r="28" spans="1:18" s="54" customFormat="1" ht="12">
      <c r="B28" s="55">
        <v>13</v>
      </c>
      <c r="C28" s="71" t="s">
        <v>229</v>
      </c>
      <c r="D28" s="70">
        <v>1966</v>
      </c>
      <c r="E28" s="70"/>
      <c r="F28" s="99" t="s">
        <v>58</v>
      </c>
      <c r="G28" s="70">
        <v>5</v>
      </c>
      <c r="H28" s="70">
        <v>4</v>
      </c>
      <c r="I28" s="62">
        <v>3416</v>
      </c>
      <c r="J28" s="62">
        <v>3392</v>
      </c>
      <c r="K28" s="62">
        <v>2976.63</v>
      </c>
      <c r="L28" s="63">
        <v>150</v>
      </c>
      <c r="M28" s="100" t="s">
        <v>56</v>
      </c>
      <c r="N28" s="60" t="s">
        <v>252</v>
      </c>
      <c r="O28" s="62">
        <v>86282.11</v>
      </c>
      <c r="P28" s="62">
        <v>25.258228922716629</v>
      </c>
      <c r="Q28" s="62">
        <v>703.11</v>
      </c>
    </row>
    <row r="29" spans="1:18" s="54" customFormat="1" ht="24">
      <c r="B29" s="55">
        <v>14</v>
      </c>
      <c r="C29" s="71" t="s">
        <v>259</v>
      </c>
      <c r="D29" s="70">
        <v>1972</v>
      </c>
      <c r="E29" s="70"/>
      <c r="F29" s="99" t="s">
        <v>58</v>
      </c>
      <c r="G29" s="70">
        <v>5</v>
      </c>
      <c r="H29" s="70">
        <v>6</v>
      </c>
      <c r="I29" s="62">
        <v>4562.8</v>
      </c>
      <c r="J29" s="62">
        <v>4499.5</v>
      </c>
      <c r="K29" s="62">
        <v>3634.1</v>
      </c>
      <c r="L29" s="63">
        <v>237</v>
      </c>
      <c r="M29" s="60" t="s">
        <v>56</v>
      </c>
      <c r="N29" s="100" t="s">
        <v>59</v>
      </c>
      <c r="O29" s="62">
        <v>53102.53</v>
      </c>
      <c r="P29" s="62">
        <v>11.63814543701236</v>
      </c>
      <c r="Q29" s="62">
        <v>1672.0105636889627</v>
      </c>
    </row>
    <row r="30" spans="1:18" s="54" customFormat="1" ht="12">
      <c r="B30" s="55">
        <v>15</v>
      </c>
      <c r="C30" s="71" t="s">
        <v>260</v>
      </c>
      <c r="D30" s="70">
        <v>1963</v>
      </c>
      <c r="E30" s="70"/>
      <c r="F30" s="99" t="s">
        <v>58</v>
      </c>
      <c r="G30" s="70">
        <v>2</v>
      </c>
      <c r="H30" s="70">
        <v>1</v>
      </c>
      <c r="I30" s="62">
        <v>471.59</v>
      </c>
      <c r="J30" s="62">
        <v>415.21</v>
      </c>
      <c r="K30" s="62">
        <v>312.26</v>
      </c>
      <c r="L30" s="63">
        <v>21</v>
      </c>
      <c r="M30" s="60" t="s">
        <v>56</v>
      </c>
      <c r="N30" s="100" t="s">
        <v>65</v>
      </c>
      <c r="O30" s="62">
        <v>110786.03</v>
      </c>
      <c r="P30" s="62">
        <v>234.92022731610086</v>
      </c>
      <c r="Q30" s="62">
        <v>5536.3769375940965</v>
      </c>
    </row>
    <row r="31" spans="1:18" s="21" customFormat="1">
      <c r="A31" s="4"/>
      <c r="B31" s="28"/>
      <c r="C31" s="29"/>
      <c r="D31" s="30"/>
      <c r="E31" s="30"/>
      <c r="F31" s="31"/>
      <c r="G31" s="31"/>
      <c r="H31" s="31"/>
      <c r="I31" s="32"/>
      <c r="J31" s="32"/>
      <c r="K31" s="32"/>
      <c r="L31" s="33"/>
      <c r="M31" s="31"/>
      <c r="N31" s="31"/>
      <c r="O31" s="34"/>
      <c r="P31" s="34"/>
      <c r="Q31" s="34"/>
      <c r="R31" s="4"/>
    </row>
    <row r="32" spans="1:18" ht="20.25">
      <c r="A32" s="186" t="s">
        <v>148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</row>
  </sheetData>
  <mergeCells count="24">
    <mergeCell ref="A32:Q32"/>
    <mergeCell ref="Q4:Q6"/>
    <mergeCell ref="D5:D7"/>
    <mergeCell ref="E5:E7"/>
    <mergeCell ref="J5:J6"/>
    <mergeCell ref="K5:K6"/>
    <mergeCell ref="B9:Q9"/>
    <mergeCell ref="J4:K4"/>
    <mergeCell ref="L4:L6"/>
    <mergeCell ref="M4:M7"/>
    <mergeCell ref="N4:N7"/>
    <mergeCell ref="O4:O6"/>
    <mergeCell ref="P4:P6"/>
    <mergeCell ref="B14:Q14"/>
    <mergeCell ref="J1:Q1"/>
    <mergeCell ref="J2:Q2"/>
    <mergeCell ref="A3:Q3"/>
    <mergeCell ref="B4:B7"/>
    <mergeCell ref="C4:C7"/>
    <mergeCell ref="D4:E4"/>
    <mergeCell ref="F4:F7"/>
    <mergeCell ref="G4:G7"/>
    <mergeCell ref="H4:H7"/>
    <mergeCell ref="I4:I6"/>
  </mergeCells>
  <pageMargins left="0.11811023622047245" right="0.11811023622047245" top="0.15748031496062992" bottom="0.15748031496062992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план  Приложение 1</vt:lpstr>
      <vt:lpstr>таблица 1 Перечень</vt:lpstr>
      <vt:lpstr>таблица 2 источники финансирова</vt:lpstr>
      <vt:lpstr>Бонус. Приложение 2</vt:lpstr>
      <vt:lpstr>Таблица Бонус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Едачева</cp:lastModifiedBy>
  <cp:lastPrinted>2020-10-22T07:22:42Z</cp:lastPrinted>
  <dcterms:created xsi:type="dcterms:W3CDTF">2018-04-02T09:16:32Z</dcterms:created>
  <dcterms:modified xsi:type="dcterms:W3CDTF">2020-10-23T11:05:20Z</dcterms:modified>
</cp:coreProperties>
</file>