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20\09\P_487_О\"/>
    </mc:Choice>
  </mc:AlternateContent>
  <bookViews>
    <workbookView xWindow="240" yWindow="15" windowWidth="19995" windowHeight="8190"/>
  </bookViews>
  <sheets>
    <sheet name="Пр 1" sheetId="2" r:id="rId1"/>
    <sheet name="Пр 2" sheetId="4" r:id="rId2"/>
    <sheet name="пр 4" sheetId="7" r:id="rId3"/>
  </sheets>
  <calcPr calcId="152511"/>
</workbook>
</file>

<file path=xl/calcChain.xml><?xml version="1.0" encoding="utf-8"?>
<calcChain xmlns="http://schemas.openxmlformats.org/spreadsheetml/2006/main">
  <c r="J11" i="4" l="1"/>
  <c r="L11" i="4"/>
  <c r="K11" i="4"/>
  <c r="K25" i="4" l="1"/>
  <c r="L25" i="4"/>
  <c r="J25" i="4"/>
  <c r="K24" i="4"/>
  <c r="L24" i="4"/>
  <c r="J24" i="4"/>
  <c r="J13" i="4"/>
  <c r="J12" i="4"/>
  <c r="K13" i="4" l="1"/>
  <c r="L13" i="4"/>
  <c r="L16" i="4"/>
  <c r="K16" i="4"/>
  <c r="L15" i="4"/>
  <c r="K15" i="4"/>
  <c r="J16" i="4"/>
  <c r="J15" i="4"/>
  <c r="K19" i="4"/>
  <c r="J19" i="4"/>
  <c r="L30" i="4" l="1"/>
  <c r="K30" i="4"/>
  <c r="J30" i="4"/>
  <c r="L23" i="4"/>
  <c r="L22" i="4" s="1"/>
  <c r="K23" i="4"/>
  <c r="K22" i="4" s="1"/>
  <c r="J23" i="4"/>
  <c r="J22" i="4" s="1"/>
  <c r="L18" i="4"/>
  <c r="J18" i="4"/>
  <c r="K18" i="4"/>
  <c r="L14" i="4"/>
  <c r="K14" i="4"/>
  <c r="J14" i="4"/>
  <c r="L10" i="4"/>
  <c r="J10" i="4"/>
  <c r="K10" i="4"/>
  <c r="K9" i="4" s="1"/>
  <c r="J9" i="4" l="1"/>
  <c r="L9" i="4"/>
  <c r="L32" i="4" s="1"/>
  <c r="L33" i="4" s="1"/>
  <c r="J32" i="4"/>
  <c r="J33" i="4" s="1"/>
  <c r="K32" i="4"/>
  <c r="K33" i="4" s="1"/>
</calcChain>
</file>

<file path=xl/sharedStrings.xml><?xml version="1.0" encoding="utf-8"?>
<sst xmlns="http://schemas.openxmlformats.org/spreadsheetml/2006/main" count="239" uniqueCount="129">
  <si>
    <t>№ п/п,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</si>
  <si>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</si>
  <si>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</si>
  <si>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</si>
  <si>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</si>
  <si>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Источник финансирования</t>
  </si>
  <si>
    <t>Расходы</t>
  </si>
  <si>
    <t>Наименование целевого индикатора</t>
  </si>
  <si>
    <t>ГРБС</t>
  </si>
  <si>
    <r>
      <t>Р</t>
    </r>
    <r>
      <rPr>
        <vertAlign val="subscript"/>
        <sz val="10"/>
        <color theme="1"/>
        <rFont val="Times New Roman"/>
        <family val="1"/>
        <charset val="204"/>
      </rPr>
      <t>3</t>
    </r>
  </si>
  <si>
    <r>
      <t>П</t>
    </r>
    <r>
      <rPr>
        <vertAlign val="subscript"/>
        <sz val="10"/>
        <color theme="1"/>
        <rFont val="Times New Roman"/>
        <family val="1"/>
        <charset val="204"/>
      </rPr>
      <t>р</t>
    </r>
  </si>
  <si>
    <t>ЦСР</t>
  </si>
  <si>
    <t>ВР</t>
  </si>
  <si>
    <t>1.</t>
  </si>
  <si>
    <t>1.1</t>
  </si>
  <si>
    <t>1.2</t>
  </si>
  <si>
    <t>2.</t>
  </si>
  <si>
    <t>2.1</t>
  </si>
  <si>
    <t>2.2</t>
  </si>
  <si>
    <t>703</t>
  </si>
  <si>
    <t>000</t>
  </si>
  <si>
    <t>МБ</t>
  </si>
  <si>
    <t>0100</t>
  </si>
  <si>
    <t>0113</t>
  </si>
  <si>
    <t>ПЕРЕЧЕНЬ МЕРОПРИЯТИЙ ПОДПРОГРАММЫ 2 «ОБЕСПЕЧЕНИЕ УСЛОВИЙ ДЛЯ ОСУЩЕСТВЛЕНИЯ ДЕЯТЕЛЬНОСТИ АДМИНИСТРАЦИИ ОКРУГА МУРОМ. ИНФОРМАТИЗАЦИЯ ОРГАНОВ МЕСТНОГО САМОУПРАВЛЕНИЯ»</t>
  </si>
  <si>
    <t>Расходы на обеспечение деятельности муниципального казенного учреждения "Управление административными зданиями и транспортом"</t>
  </si>
  <si>
    <t>Расходы на обеспечение деятельности централизованных бухгалтерий</t>
  </si>
  <si>
    <t>Администрация округа Муром</t>
  </si>
  <si>
    <t xml:space="preserve"> Автоматизация и информатизация рабочих мест работников органов местного самоуправления и подведомственных учреждений</t>
  </si>
  <si>
    <t>Техническое обслуживание автоматизированного рабочего места муниципального служащего</t>
  </si>
  <si>
    <t>3.</t>
  </si>
  <si>
    <t>3.1</t>
  </si>
  <si>
    <t>3.2</t>
  </si>
  <si>
    <t xml:space="preserve"> Реализация решения Совета народных депутатов от 25.09.2012 № 252 "Об утверждении Положения о выплате денежной компенсации членам домовых и уличных комитетов в новой редакции"</t>
  </si>
  <si>
    <t>4.</t>
  </si>
  <si>
    <t>4.1</t>
  </si>
  <si>
    <t xml:space="preserve"> Поощрение членов добровольной народной дружины</t>
  </si>
  <si>
    <t>МКУ округа Муром «Управление административными зданиями и транспортом», информационно-компьютерный отдел МКУ «Организационное управление»</t>
  </si>
  <si>
    <t>Администрация округа Муром; информационно-компьютерный отдел МКУ «Организационное управление»</t>
  </si>
  <si>
    <t xml:space="preserve">Централизованная бухгалтерия Администрации округа Муром </t>
  </si>
  <si>
    <t>МКУ округа Муром «Управление административными зданиями и транспортом»</t>
  </si>
  <si>
    <t>1020100000</t>
  </si>
  <si>
    <t>10201УТ590</t>
  </si>
  <si>
    <t>10201ЦБ590</t>
  </si>
  <si>
    <t>1020210140</t>
  </si>
  <si>
    <t>1020210150</t>
  </si>
  <si>
    <t>1020200000</t>
  </si>
  <si>
    <t>1020300000</t>
  </si>
  <si>
    <t>102030А590</t>
  </si>
  <si>
    <t>1020320060</t>
  </si>
  <si>
    <t>0300</t>
  </si>
  <si>
    <t>0314</t>
  </si>
  <si>
    <t>1020400000</t>
  </si>
  <si>
    <t>1020420140</t>
  </si>
  <si>
    <r>
      <t xml:space="preserve">Задача №1: </t>
    </r>
    <r>
      <rPr>
        <i/>
        <sz val="10"/>
        <color theme="1"/>
        <rFont val="Times New Roman"/>
        <family val="1"/>
        <charset val="204"/>
      </rPr>
      <t xml:space="preserve">Материально-техническое обеспечение деятельности исполнительных органов местного самоуправления. </t>
    </r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</si>
  <si>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 xml:space="preserve">Информатизация органов местного самоуправления, модернизация коммуникационного оборудования и автоматизация рабочих мест работников. </t>
    </r>
  </si>
  <si>
    <r>
      <t xml:space="preserve">Задача №3: </t>
    </r>
    <r>
      <rPr>
        <i/>
        <sz val="10"/>
        <color theme="1"/>
        <rFont val="Times New Roman"/>
        <family val="1"/>
        <charset val="204"/>
      </rPr>
      <t>Реализация функций органов местного самоуправления в вопросах организации и регулирования деятельности территориального общественного самоуправления, обеспечения реализации прав граждан на обращение в Администрацию округа, формирования и содержания муниципального архива, создания условий для развития промышленности и туризма в округе Муром.</t>
    </r>
  </si>
  <si>
    <r>
      <t xml:space="preserve">Задача №4: </t>
    </r>
    <r>
      <rPr>
        <i/>
        <sz val="10"/>
        <color theme="1"/>
        <rFont val="Times New Roman"/>
        <family val="1"/>
        <charset val="204"/>
      </rPr>
      <t>Оказание поддержки в охране общественного порядка.</t>
    </r>
  </si>
  <si>
    <r>
      <t xml:space="preserve">Цель подпрограммы 2: </t>
    </r>
    <r>
      <rPr>
        <i/>
        <sz val="10"/>
        <color theme="1"/>
        <rFont val="Times New Roman"/>
        <family val="1"/>
        <charset val="204"/>
      </rPr>
      <t>Обеспечение деятельности исполнительных органов местного самоуправления, создание полноценных условий для их эффективного функционирования, информатизация органов местного самоуправления.</t>
    </r>
  </si>
  <si>
    <t>Количество обслуживаемых учреждений</t>
  </si>
  <si>
    <t>Количество обслуживаемых АРМ</t>
  </si>
  <si>
    <t>Количество членов ДНД, патрулирующих улицы города.</t>
  </si>
  <si>
    <t>Администрация округа Муром, Комитет территориального самоуправления</t>
  </si>
  <si>
    <t xml:space="preserve">Администрация округа Муром, Комитет территориального самоуправления Администрации округа Муром </t>
  </si>
  <si>
    <t>100</t>
  </si>
  <si>
    <t>200</t>
  </si>
  <si>
    <t>800</t>
  </si>
  <si>
    <t>ИТОГО:</t>
  </si>
  <si>
    <t>в т.ч. местный бюджет</t>
  </si>
  <si>
    <t>Основное мероприятие "Материально-техническое обеспечение реализации муниципальной программы"</t>
  </si>
  <si>
    <t>Основное мероприятие "Информационное обеспечение, техническое оснащение и обслуживание рабочих мест сотрудников"</t>
  </si>
  <si>
    <t>Основное мероприятие "Создание условий для реализации муниципальной программы"</t>
  </si>
  <si>
    <t>Основное мероприятие "Создание условий для деятельности народных дружин."</t>
  </si>
  <si>
    <t>300</t>
  </si>
  <si>
    <t>600</t>
  </si>
  <si>
    <t>Количество поощряемых активных членов домовых и уличных комитетов.</t>
  </si>
  <si>
    <t>Подпрограмма 3 «Освещение вопросов деятельности Администрации округа Муром»</t>
  </si>
  <si>
    <t xml:space="preserve">ПРОГНОЗ </t>
  </si>
  <si>
    <t xml:space="preserve">Наименование подпрограммы, наименование муниципальной услуги (работы)
</t>
  </si>
  <si>
    <t xml:space="preserve">Наименование показателя объема муниципальных услуг (работ)
</t>
  </si>
  <si>
    <t xml:space="preserve">Ед. изм.
</t>
  </si>
  <si>
    <t xml:space="preserve">Значение показателя объема муниципальных услуг (работ) </t>
  </si>
  <si>
    <t>Штука</t>
  </si>
  <si>
    <t xml:space="preserve">Количество печатных страниц </t>
  </si>
  <si>
    <t>Количество телепередач</t>
  </si>
  <si>
    <t>Час</t>
  </si>
  <si>
    <t xml:space="preserve">сводных показателей муниципальных заданий на оказание муниципальных услуг (выполнение работ) муниципальным автономным учреждением округа Муром ТРК «Муромский меридиан» в рамках подпрограммы 3. "Освещение вопросов деятельности Администрации округа Муром" муниципальной программы округа Муром "Муниципальное управление" </t>
  </si>
  <si>
    <t>Услуга 1. Осуществление издательской деятельности, газета</t>
  </si>
  <si>
    <t>Работа 1. Производство и распространение телепрограмм</t>
  </si>
  <si>
    <t>Е.В. Ценилова</t>
  </si>
  <si>
    <t>Директор МКУ «ЦБ администрации округа Муром»</t>
  </si>
  <si>
    <t>Приложение 2
к муниципальной  программе округа Муром 
«Муниципальное управление»  на 2018-2020 гг.</t>
  </si>
  <si>
    <t>Приложение 4 к муниципальной  программе округа Муром «Муниципальное управление»  на 2018-2020 гг.</t>
  </si>
  <si>
    <t xml:space="preserve"> на 2018-2020 годы
 </t>
  </si>
  <si>
    <t>3.3</t>
  </si>
  <si>
    <t>МБУ округа Муром «Отдел туризма»</t>
  </si>
  <si>
    <t>Расходы на обеспечение деятельности муниципального бюджетного учреждения округа Муром "Отдел туризма", оказание туристско-информационных услуг</t>
  </si>
  <si>
    <t>0412</t>
  </si>
  <si>
    <t>Создание информационных баз, шт</t>
  </si>
  <si>
    <t>Подпрограмма 2 «ОБЕСПЕЧЕНИЕ УСЛОВИЙ ДЛЯ ОСУЩЕСТВЛЕНИЯ ДЕЯТЕЛЬНОСТИ АДМИНИСТРАЦИИ ОКРУГА МУРОМ. ИНФОРМАТИЗАЦИЯ ОРГАНОВ МЕСТНОГО САМОУПРАВЛЕНИЯ»</t>
  </si>
  <si>
    <t>Услуга 1. Создание информационных баз</t>
  </si>
  <si>
    <t>Количество действующих информационных баз</t>
  </si>
  <si>
    <t xml:space="preserve"> Расходы на обеспечение деятельности учреждений, подведомственных администрации округа</t>
  </si>
  <si>
    <t>МКУ округа Муром «Управление общественного самоуправления», «Организационное управление»</t>
  </si>
  <si>
    <t xml:space="preserve">Организация и проведение первого этапа конкурса 
«Лучший муниципальный 
служащий Владимирской области»
</t>
  </si>
  <si>
    <t>Управление аппарата администрации округа Муром</t>
  </si>
  <si>
    <t>Пенсия за выслугу лет  муниципальным служащим (при достижение установленных условий)</t>
  </si>
  <si>
    <t>Первый заместитель главы администрации округа Муром по управлению делами администрации, начальник управления аппарата администрации</t>
  </si>
  <si>
    <t>В.К.Вахляев</t>
  </si>
  <si>
    <t>ИТОГО (местный бюджет):</t>
  </si>
  <si>
    <t>Повышение квалификации муниципальных служащих администрации округа Муром</t>
  </si>
  <si>
    <t>постоянно</t>
  </si>
  <si>
    <t>Цель: Развитие и совершенствование муниципальной службы в округе Муром</t>
  </si>
  <si>
    <t>Задача №1: Повышение и развитие кадрового потенциала муниципальных служащих администрации округа Муром</t>
  </si>
  <si>
    <t xml:space="preserve">Количество победителей,  определенных в рамках конкурса </t>
  </si>
  <si>
    <t>Количество муниципальных служащих, прошедших повышение квалификации за счет средств местного бюджета</t>
  </si>
  <si>
    <t>Количество пенсионеров (муниципальных служащих),  получивших пенсии за выслугу лет</t>
  </si>
  <si>
    <t xml:space="preserve">Задача №2: Стимулирование результатов служебной деятельности муниципальных служащих администрации округа Муром </t>
  </si>
  <si>
    <t>Основное мероприятие "Профессиональное развитие кадрового потенциала муниципальных служащих"</t>
  </si>
  <si>
    <t>Основное мероприятие "Кадровые технологии на муниципальной службе"</t>
  </si>
  <si>
    <t>0104</t>
  </si>
  <si>
    <t>1001</t>
  </si>
  <si>
    <t>1300110020</t>
  </si>
  <si>
    <t>244</t>
  </si>
  <si>
    <t>ПЕРЕЧЕНЬ ОСНОВНЫХ МЕРОПРИЯТИЙ  МУНИЦИПАЛЬНОЙ  ПРОГРАММЫ                                                                                                                                                                 «РАЗВИТИЕ МУНИЦИПАЛЬНОЙ СЛУЖБЫ В ОКРУГЕ МУРОМ НА 2021-2023 ГОДЫ"</t>
  </si>
  <si>
    <t xml:space="preserve">Приложение 
к муниципальной  программе округа Муром 
«Развитие муниципальной службы в округе Муром на 2021-2023 годы»
</t>
  </si>
  <si>
    <t>5570.7</t>
  </si>
  <si>
    <t>5642.7</t>
  </si>
  <si>
    <t>5672.7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</si>
</sst>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49" fontId="5" fillId="2" borderId="1" xfId="0" applyNumberFormat="1" applyFont="1" applyFill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shrinkToFi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7" xfId="0" applyBorder="1"/>
    <xf numFmtId="0" fontId="2" fillId="0" borderId="6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left" vertical="top" wrapText="1"/>
    </xf>
    <xf numFmtId="4" fontId="0" fillId="0" borderId="0" xfId="0" applyNumberFormat="1"/>
    <xf numFmtId="3" fontId="2" fillId="3" borderId="3" xfId="0" applyNumberFormat="1" applyFont="1" applyFill="1" applyBorder="1" applyAlignment="1">
      <alignment horizontal="center" vertical="top" wrapText="1"/>
    </xf>
    <xf numFmtId="4" fontId="9" fillId="0" borderId="0" xfId="0" applyNumberFormat="1" applyFont="1"/>
    <xf numFmtId="0" fontId="9" fillId="0" borderId="0" xfId="0" applyFont="1"/>
    <xf numFmtId="164" fontId="0" fillId="0" borderId="0" xfId="0" applyNumberFormat="1"/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/>
    <xf numFmtId="49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1" fontId="6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49" fontId="1" fillId="0" borderId="0" xfId="0" applyNumberFormat="1" applyFont="1" applyAlignment="1">
      <alignment horizontal="right" wrapText="1"/>
    </xf>
    <xf numFmtId="165" fontId="6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shrinkToFit="1"/>
    </xf>
    <xf numFmtId="0" fontId="2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9" fontId="0" fillId="0" borderId="0" xfId="0" applyNumberFormat="1" applyAlignment="1">
      <alignment horizontal="center"/>
    </xf>
    <xf numFmtId="49" fontId="2" fillId="0" borderId="6" xfId="0" applyNumberFormat="1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horizontal="right" vertical="top" wrapText="1"/>
    </xf>
    <xf numFmtId="49" fontId="2" fillId="0" borderId="3" xfId="0" applyNumberFormat="1" applyFont="1" applyBorder="1" applyAlignment="1">
      <alignment horizontal="right" vertical="top" wrapText="1"/>
    </xf>
    <xf numFmtId="49" fontId="1" fillId="0" borderId="0" xfId="0" applyNumberFormat="1" applyFont="1" applyAlignment="1">
      <alignment horizontal="center" wrapText="1"/>
    </xf>
    <xf numFmtId="0" fontId="0" fillId="0" borderId="8" xfId="0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  <xf numFmtId="0" fontId="4" fillId="0" borderId="1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1" fontId="6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1" fontId="6" fillId="0" borderId="5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>
      <selection activeCell="L16" sqref="L16"/>
    </sheetView>
  </sheetViews>
  <sheetFormatPr defaultRowHeight="15" x14ac:dyDescent="0.25"/>
  <cols>
    <col min="1" max="1" width="4.140625" customWidth="1"/>
    <col min="2" max="2" width="19.85546875" customWidth="1"/>
    <col min="3" max="3" width="15.140625" customWidth="1"/>
    <col min="4" max="4" width="8.85546875" customWidth="1"/>
    <col min="5" max="6" width="5.7109375" customWidth="1"/>
    <col min="7" max="7" width="12" customWidth="1"/>
    <col min="8" max="8" width="5.5703125" customWidth="1"/>
    <col min="9" max="9" width="4.42578125" customWidth="1"/>
    <col min="10" max="10" width="8.5703125" customWidth="1"/>
    <col min="11" max="12" width="7.85546875" customWidth="1"/>
    <col min="13" max="13" width="13" customWidth="1"/>
    <col min="14" max="16" width="6.42578125" customWidth="1"/>
  </cols>
  <sheetData>
    <row r="1" spans="1:18" ht="45.75" customHeight="1" x14ac:dyDescent="0.25">
      <c r="A1" s="1"/>
      <c r="B1" s="1"/>
      <c r="C1" s="1"/>
      <c r="D1" s="1"/>
      <c r="E1" s="1"/>
      <c r="F1" s="1"/>
      <c r="G1" s="1"/>
      <c r="H1" s="1"/>
      <c r="I1" s="74" t="s">
        <v>125</v>
      </c>
      <c r="J1" s="74"/>
      <c r="K1" s="74"/>
      <c r="L1" s="74"/>
      <c r="M1" s="74"/>
      <c r="N1" s="74"/>
      <c r="O1" s="74"/>
      <c r="P1" s="74"/>
    </row>
    <row r="2" spans="1:18" ht="35.25" customHeight="1" x14ac:dyDescent="0.25">
      <c r="A2" s="75" t="s">
        <v>124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8" ht="6.75" customHeight="1" x14ac:dyDescent="0.25"/>
    <row r="4" spans="1:18" ht="33" customHeight="1" x14ac:dyDescent="0.25">
      <c r="A4" s="71" t="s">
        <v>0</v>
      </c>
      <c r="B4" s="71" t="s">
        <v>1</v>
      </c>
      <c r="C4" s="71" t="s">
        <v>2</v>
      </c>
      <c r="D4" s="71" t="s">
        <v>3</v>
      </c>
      <c r="E4" s="76" t="s">
        <v>4</v>
      </c>
      <c r="F4" s="77"/>
      <c r="G4" s="77"/>
      <c r="H4" s="78"/>
      <c r="I4" s="79" t="s">
        <v>5</v>
      </c>
      <c r="J4" s="76" t="s">
        <v>6</v>
      </c>
      <c r="K4" s="77"/>
      <c r="L4" s="78"/>
      <c r="M4" s="71" t="s">
        <v>7</v>
      </c>
      <c r="N4" s="71">
        <v>2021</v>
      </c>
      <c r="O4" s="71">
        <v>2022</v>
      </c>
      <c r="P4" s="71">
        <v>2023</v>
      </c>
    </row>
    <row r="5" spans="1:18" ht="15" customHeight="1" x14ac:dyDescent="0.25">
      <c r="A5" s="72"/>
      <c r="B5" s="72"/>
      <c r="C5" s="72"/>
      <c r="D5" s="72"/>
      <c r="E5" s="71" t="s">
        <v>8</v>
      </c>
      <c r="F5" s="42" t="s">
        <v>9</v>
      </c>
      <c r="G5" s="71" t="s">
        <v>11</v>
      </c>
      <c r="H5" s="71" t="s">
        <v>12</v>
      </c>
      <c r="I5" s="80"/>
      <c r="J5" s="71">
        <v>2021</v>
      </c>
      <c r="K5" s="71">
        <v>2022</v>
      </c>
      <c r="L5" s="71">
        <v>2023</v>
      </c>
      <c r="M5" s="72"/>
      <c r="N5" s="72"/>
      <c r="O5" s="72"/>
      <c r="P5" s="72"/>
    </row>
    <row r="6" spans="1:18" ht="15" customHeight="1" x14ac:dyDescent="0.25">
      <c r="A6" s="73"/>
      <c r="B6" s="73"/>
      <c r="C6" s="73"/>
      <c r="D6" s="73"/>
      <c r="E6" s="73"/>
      <c r="F6" s="42" t="s">
        <v>10</v>
      </c>
      <c r="G6" s="73"/>
      <c r="H6" s="73"/>
      <c r="I6" s="81"/>
      <c r="J6" s="73"/>
      <c r="K6" s="73"/>
      <c r="L6" s="73"/>
      <c r="M6" s="73"/>
      <c r="N6" s="73"/>
      <c r="O6" s="73"/>
      <c r="P6" s="73"/>
    </row>
    <row r="7" spans="1:18" ht="17.25" customHeight="1" x14ac:dyDescent="0.25">
      <c r="A7" s="54" t="s">
        <v>112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6"/>
    </row>
    <row r="8" spans="1:18" ht="18.75" customHeight="1" x14ac:dyDescent="0.25">
      <c r="A8" s="54" t="s">
        <v>113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6"/>
    </row>
    <row r="9" spans="1:18" ht="83.25" customHeight="1" x14ac:dyDescent="0.25">
      <c r="A9" s="44" t="s">
        <v>13</v>
      </c>
      <c r="B9" s="44" t="s">
        <v>118</v>
      </c>
      <c r="C9" s="6" t="s">
        <v>105</v>
      </c>
      <c r="D9" s="44"/>
      <c r="E9" s="13"/>
      <c r="F9" s="13"/>
      <c r="G9" s="16">
        <v>1300100000</v>
      </c>
      <c r="H9" s="13"/>
      <c r="I9" s="13"/>
      <c r="J9" s="46">
        <v>30</v>
      </c>
      <c r="K9" s="46">
        <v>30</v>
      </c>
      <c r="L9" s="46">
        <v>30</v>
      </c>
      <c r="M9" s="44"/>
      <c r="N9" s="44"/>
      <c r="O9" s="44"/>
      <c r="P9" s="44"/>
    </row>
    <row r="10" spans="1:18" ht="116.25" customHeight="1" x14ac:dyDescent="0.25">
      <c r="A10" s="4" t="s">
        <v>14</v>
      </c>
      <c r="B10" s="3" t="s">
        <v>110</v>
      </c>
      <c r="C10" s="6" t="s">
        <v>105</v>
      </c>
      <c r="D10" s="41" t="s">
        <v>111</v>
      </c>
      <c r="E10" s="8" t="s">
        <v>19</v>
      </c>
      <c r="F10" s="8" t="s">
        <v>120</v>
      </c>
      <c r="G10" s="8" t="s">
        <v>122</v>
      </c>
      <c r="H10" s="10" t="s">
        <v>123</v>
      </c>
      <c r="I10" s="9" t="s">
        <v>21</v>
      </c>
      <c r="J10" s="11">
        <v>30</v>
      </c>
      <c r="K10" s="11">
        <v>30</v>
      </c>
      <c r="L10" s="11">
        <v>30</v>
      </c>
      <c r="M10" s="18" t="s">
        <v>115</v>
      </c>
      <c r="N10" s="23">
        <v>2</v>
      </c>
      <c r="O10" s="23">
        <v>2</v>
      </c>
      <c r="P10" s="23">
        <v>2</v>
      </c>
      <c r="R10" s="34"/>
    </row>
    <row r="11" spans="1:18" ht="20.25" customHeight="1" x14ac:dyDescent="0.25">
      <c r="A11" s="54" t="s">
        <v>117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6"/>
    </row>
    <row r="12" spans="1:18" ht="56.25" customHeight="1" x14ac:dyDescent="0.25">
      <c r="A12" s="44" t="s">
        <v>16</v>
      </c>
      <c r="B12" s="44" t="s">
        <v>119</v>
      </c>
      <c r="C12" s="6" t="s">
        <v>105</v>
      </c>
      <c r="D12" s="44"/>
      <c r="E12" s="44"/>
      <c r="F12" s="44"/>
      <c r="G12" s="50">
        <v>1300200000</v>
      </c>
      <c r="H12" s="47"/>
      <c r="I12" s="44"/>
      <c r="J12" s="46" t="s">
        <v>127</v>
      </c>
      <c r="K12" s="46" t="s">
        <v>127</v>
      </c>
      <c r="L12" s="46" t="s">
        <v>127</v>
      </c>
      <c r="M12" s="44"/>
      <c r="N12" s="44"/>
      <c r="O12" s="44"/>
      <c r="P12" s="44"/>
    </row>
    <row r="13" spans="1:18" ht="102.75" customHeight="1" x14ac:dyDescent="0.25">
      <c r="A13" s="4" t="s">
        <v>17</v>
      </c>
      <c r="B13" s="3" t="s">
        <v>104</v>
      </c>
      <c r="C13" s="6" t="s">
        <v>105</v>
      </c>
      <c r="D13" s="41" t="s">
        <v>111</v>
      </c>
      <c r="E13" s="8" t="s">
        <v>19</v>
      </c>
      <c r="F13" s="8" t="s">
        <v>120</v>
      </c>
      <c r="G13" s="48">
        <v>1300210130</v>
      </c>
      <c r="H13" s="49">
        <v>300</v>
      </c>
      <c r="I13" s="9" t="s">
        <v>21</v>
      </c>
      <c r="J13" s="11">
        <v>22</v>
      </c>
      <c r="K13" s="11">
        <v>22</v>
      </c>
      <c r="L13" s="11">
        <v>22</v>
      </c>
      <c r="M13" s="18" t="s">
        <v>114</v>
      </c>
      <c r="N13" s="40">
        <v>3</v>
      </c>
      <c r="O13" s="40">
        <v>3</v>
      </c>
      <c r="P13" s="40">
        <v>3</v>
      </c>
    </row>
    <row r="14" spans="1:18" ht="55.5" customHeight="1" x14ac:dyDescent="0.25">
      <c r="A14" s="69" t="s">
        <v>18</v>
      </c>
      <c r="B14" s="63" t="s">
        <v>106</v>
      </c>
      <c r="C14" s="67" t="s">
        <v>27</v>
      </c>
      <c r="D14" s="51" t="s">
        <v>111</v>
      </c>
      <c r="E14" s="8" t="s">
        <v>19</v>
      </c>
      <c r="F14" s="8" t="s">
        <v>121</v>
      </c>
      <c r="G14" s="48">
        <v>1300220020</v>
      </c>
      <c r="H14" s="49">
        <v>244</v>
      </c>
      <c r="I14" s="9" t="s">
        <v>21</v>
      </c>
      <c r="J14" s="11">
        <v>50</v>
      </c>
      <c r="K14" s="11">
        <v>50</v>
      </c>
      <c r="L14" s="11">
        <v>50</v>
      </c>
      <c r="M14" s="63" t="s">
        <v>116</v>
      </c>
      <c r="N14" s="65">
        <v>85</v>
      </c>
      <c r="O14" s="65">
        <v>85</v>
      </c>
      <c r="P14" s="65">
        <v>85</v>
      </c>
    </row>
    <row r="15" spans="1:18" ht="42" customHeight="1" x14ac:dyDescent="0.25">
      <c r="A15" s="70"/>
      <c r="B15" s="64"/>
      <c r="C15" s="68"/>
      <c r="D15" s="52"/>
      <c r="E15" s="8" t="s">
        <v>19</v>
      </c>
      <c r="F15" s="8" t="s">
        <v>121</v>
      </c>
      <c r="G15" s="48">
        <v>1300220020</v>
      </c>
      <c r="H15" s="49">
        <v>312</v>
      </c>
      <c r="I15" s="9" t="s">
        <v>21</v>
      </c>
      <c r="J15" s="11" t="s">
        <v>126</v>
      </c>
      <c r="K15" s="11" t="s">
        <v>126</v>
      </c>
      <c r="L15" s="11" t="s">
        <v>126</v>
      </c>
      <c r="M15" s="64"/>
      <c r="N15" s="66"/>
      <c r="O15" s="66"/>
      <c r="P15" s="66"/>
    </row>
    <row r="16" spans="1:18" ht="15.75" customHeight="1" x14ac:dyDescent="0.25">
      <c r="A16" s="58" t="s">
        <v>109</v>
      </c>
      <c r="B16" s="59"/>
      <c r="C16" s="59"/>
      <c r="D16" s="59"/>
      <c r="E16" s="59"/>
      <c r="F16" s="59"/>
      <c r="G16" s="59"/>
      <c r="H16" s="59"/>
      <c r="I16" s="60"/>
      <c r="J16" s="46" t="s">
        <v>128</v>
      </c>
      <c r="K16" s="46" t="s">
        <v>128</v>
      </c>
      <c r="L16" s="46" t="s">
        <v>128</v>
      </c>
      <c r="M16" s="21"/>
      <c r="N16" s="19"/>
      <c r="O16" s="19"/>
      <c r="P16" s="5"/>
    </row>
    <row r="17" spans="1:16" ht="17.25" customHeight="1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1"/>
      <c r="K17" s="31"/>
      <c r="L17" s="31"/>
      <c r="M17" s="32"/>
      <c r="N17" s="33"/>
      <c r="O17" s="33"/>
      <c r="P17" s="34"/>
    </row>
    <row r="18" spans="1:16" ht="35.25" customHeight="1" x14ac:dyDescent="0.25">
      <c r="A18" s="61" t="s">
        <v>107</v>
      </c>
      <c r="B18" s="61"/>
      <c r="C18" s="61"/>
      <c r="D18" s="61"/>
      <c r="E18" s="61"/>
      <c r="F18" s="61"/>
      <c r="G18" s="61"/>
      <c r="I18" s="62"/>
      <c r="J18" s="62"/>
      <c r="K18" s="62"/>
      <c r="M18" s="53" t="s">
        <v>108</v>
      </c>
      <c r="N18" s="53"/>
      <c r="O18" s="53"/>
    </row>
    <row r="19" spans="1:16" ht="15" customHeight="1" x14ac:dyDescent="0.25">
      <c r="A19" s="45"/>
      <c r="B19" s="45"/>
      <c r="C19" s="45"/>
      <c r="D19" s="45"/>
      <c r="E19" s="45"/>
      <c r="F19" s="45"/>
      <c r="G19" s="45"/>
      <c r="I19" s="39"/>
      <c r="J19" s="39"/>
      <c r="K19" s="39"/>
      <c r="M19" s="43"/>
      <c r="N19" s="43"/>
      <c r="O19" s="43"/>
    </row>
    <row r="20" spans="1:16" ht="15" customHeight="1" x14ac:dyDescent="0.25">
      <c r="A20" s="45"/>
      <c r="B20" s="45"/>
      <c r="C20" s="45"/>
      <c r="D20" s="45"/>
      <c r="E20" s="45"/>
      <c r="F20" s="45"/>
      <c r="G20" s="45"/>
      <c r="I20" s="39"/>
      <c r="J20" s="39"/>
      <c r="K20" s="39"/>
      <c r="M20" s="43"/>
      <c r="N20" s="43"/>
      <c r="O20" s="43"/>
    </row>
    <row r="21" spans="1:16" ht="15" customHeight="1" x14ac:dyDescent="0.25">
      <c r="A21" s="45"/>
      <c r="B21" s="45"/>
      <c r="C21" s="45"/>
      <c r="D21" s="45"/>
      <c r="E21" s="45"/>
      <c r="F21" s="45"/>
      <c r="G21" s="45"/>
      <c r="I21" s="39"/>
      <c r="J21" s="39"/>
      <c r="K21" s="39"/>
      <c r="M21" s="43"/>
      <c r="N21" s="43"/>
      <c r="O21" s="43"/>
    </row>
    <row r="22" spans="1:16" ht="17.25" customHeight="1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1"/>
      <c r="K22" s="31"/>
      <c r="L22" s="31"/>
      <c r="M22" s="32"/>
      <c r="N22" s="33"/>
      <c r="O22" s="33"/>
      <c r="P22" s="34"/>
    </row>
    <row r="23" spans="1:16" x14ac:dyDescent="0.25">
      <c r="J23" s="24"/>
      <c r="K23" s="24"/>
      <c r="L23" s="24"/>
      <c r="M23" s="22"/>
    </row>
    <row r="24" spans="1:16" x14ac:dyDescent="0.25">
      <c r="J24" s="25"/>
      <c r="K24" s="25"/>
      <c r="L24" s="25"/>
    </row>
    <row r="25" spans="1:16" x14ac:dyDescent="0.25">
      <c r="J25" s="25"/>
      <c r="K25" s="25"/>
      <c r="L25" s="25"/>
    </row>
    <row r="26" spans="1:16" x14ac:dyDescent="0.25">
      <c r="J26" s="25"/>
      <c r="K26" s="25"/>
      <c r="L26" s="25"/>
    </row>
    <row r="27" spans="1:16" x14ac:dyDescent="0.25">
      <c r="J27" s="25"/>
      <c r="K27" s="25"/>
      <c r="L27" s="25"/>
    </row>
    <row r="28" spans="1:16" x14ac:dyDescent="0.25">
      <c r="J28" s="24"/>
      <c r="K28" s="24"/>
      <c r="L28" s="24"/>
    </row>
    <row r="30" spans="1:16" x14ac:dyDescent="0.25">
      <c r="G30" s="57"/>
      <c r="H30" s="57"/>
      <c r="I30" s="57"/>
      <c r="J30" s="26"/>
      <c r="K30" s="26"/>
      <c r="L30" s="26"/>
      <c r="M30" s="26"/>
    </row>
    <row r="31" spans="1:16" x14ac:dyDescent="0.25">
      <c r="G31" s="57"/>
      <c r="H31" s="57"/>
      <c r="I31" s="57"/>
      <c r="J31" s="26"/>
      <c r="K31" s="26"/>
      <c r="L31" s="26"/>
      <c r="M31" s="26"/>
    </row>
    <row r="32" spans="1:16" x14ac:dyDescent="0.25">
      <c r="J32" s="22"/>
      <c r="K32" s="22"/>
      <c r="L32" s="22"/>
      <c r="M32" s="26"/>
    </row>
    <row r="34" spans="7:13" x14ac:dyDescent="0.25">
      <c r="J34" s="26"/>
      <c r="K34" s="26"/>
      <c r="L34" s="26"/>
      <c r="M34" s="26"/>
    </row>
    <row r="35" spans="7:13" x14ac:dyDescent="0.25">
      <c r="M35" s="26"/>
    </row>
    <row r="36" spans="7:13" x14ac:dyDescent="0.25">
      <c r="J36" s="22"/>
      <c r="K36" s="22"/>
      <c r="L36" s="22"/>
      <c r="M36" s="26"/>
    </row>
    <row r="37" spans="7:13" x14ac:dyDescent="0.25">
      <c r="G37" s="57"/>
      <c r="H37" s="57"/>
      <c r="I37" s="57"/>
      <c r="J37" s="26"/>
      <c r="K37" s="26"/>
      <c r="L37" s="26"/>
      <c r="M37" s="26"/>
    </row>
    <row r="38" spans="7:13" x14ac:dyDescent="0.25">
      <c r="J38" s="26"/>
      <c r="K38" s="26"/>
      <c r="L38" s="26"/>
      <c r="M38" s="26"/>
    </row>
  </sheetData>
  <mergeCells count="37">
    <mergeCell ref="I1:P1"/>
    <mergeCell ref="A8:P8"/>
    <mergeCell ref="M4:M6"/>
    <mergeCell ref="L5:L6"/>
    <mergeCell ref="A2:P2"/>
    <mergeCell ref="E4:H4"/>
    <mergeCell ref="I4:I6"/>
    <mergeCell ref="E5:E6"/>
    <mergeCell ref="G5:G6"/>
    <mergeCell ref="H5:H6"/>
    <mergeCell ref="J4:L4"/>
    <mergeCell ref="N4:N6"/>
    <mergeCell ref="O4:O6"/>
    <mergeCell ref="P4:P6"/>
    <mergeCell ref="A4:A6"/>
    <mergeCell ref="B4:B6"/>
    <mergeCell ref="C4:C6"/>
    <mergeCell ref="D4:D6"/>
    <mergeCell ref="A7:P7"/>
    <mergeCell ref="J5:J6"/>
    <mergeCell ref="K5:K6"/>
    <mergeCell ref="D14:D15"/>
    <mergeCell ref="M18:O18"/>
    <mergeCell ref="A11:P11"/>
    <mergeCell ref="G37:I37"/>
    <mergeCell ref="G30:I30"/>
    <mergeCell ref="G31:I31"/>
    <mergeCell ref="A16:I16"/>
    <mergeCell ref="A18:G18"/>
    <mergeCell ref="I18:K18"/>
    <mergeCell ref="M14:M15"/>
    <mergeCell ref="N14:N15"/>
    <mergeCell ref="O14:O15"/>
    <mergeCell ref="P14:P15"/>
    <mergeCell ref="B14:B15"/>
    <mergeCell ref="C14:C15"/>
    <mergeCell ref="A14:A15"/>
  </mergeCells>
  <pageMargins left="0.47244094488188981" right="0.27559055118110237" top="0.43307086614173229" bottom="0.19685039370078741" header="0.31496062992125984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11" workbookViewId="0">
      <selection activeCell="M18" sqref="M18"/>
    </sheetView>
  </sheetViews>
  <sheetFormatPr defaultRowHeight="15" x14ac:dyDescent="0.25"/>
  <cols>
    <col min="1" max="1" width="4.140625" customWidth="1"/>
    <col min="2" max="2" width="19.85546875" customWidth="1"/>
    <col min="3" max="3" width="16.2851562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3" max="13" width="10.28515625" customWidth="1"/>
    <col min="14" max="16" width="6.42578125" customWidth="1"/>
  </cols>
  <sheetData>
    <row r="1" spans="1:17" ht="49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2"/>
      <c r="K1" s="82" t="s">
        <v>91</v>
      </c>
      <c r="L1" s="82"/>
      <c r="M1" s="82"/>
      <c r="N1" s="82"/>
      <c r="O1" s="82"/>
      <c r="P1" s="82"/>
    </row>
    <row r="2" spans="1:17" ht="35.25" customHeight="1" x14ac:dyDescent="0.25">
      <c r="A2" s="75" t="s">
        <v>24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7.5" customHeight="1" x14ac:dyDescent="0.25"/>
    <row r="4" spans="1:17" ht="33" customHeight="1" x14ac:dyDescent="0.25">
      <c r="A4" s="83" t="s">
        <v>0</v>
      </c>
      <c r="B4" s="83" t="s">
        <v>1</v>
      </c>
      <c r="C4" s="83" t="s">
        <v>2</v>
      </c>
      <c r="D4" s="83" t="s">
        <v>3</v>
      </c>
      <c r="E4" s="83" t="s">
        <v>4</v>
      </c>
      <c r="F4" s="83"/>
      <c r="G4" s="83"/>
      <c r="H4" s="83"/>
      <c r="I4" s="79" t="s">
        <v>5</v>
      </c>
      <c r="J4" s="83" t="s">
        <v>6</v>
      </c>
      <c r="K4" s="83"/>
      <c r="L4" s="83"/>
      <c r="M4" s="83" t="s">
        <v>7</v>
      </c>
      <c r="N4" s="83">
        <v>2018</v>
      </c>
      <c r="O4" s="83">
        <v>2019</v>
      </c>
      <c r="P4" s="83">
        <v>2020</v>
      </c>
    </row>
    <row r="5" spans="1:17" x14ac:dyDescent="0.25">
      <c r="A5" s="83"/>
      <c r="B5" s="83"/>
      <c r="C5" s="83"/>
      <c r="D5" s="83"/>
      <c r="E5" s="83" t="s">
        <v>8</v>
      </c>
      <c r="F5" s="2" t="s">
        <v>9</v>
      </c>
      <c r="G5" s="83" t="s">
        <v>11</v>
      </c>
      <c r="H5" s="83" t="s">
        <v>12</v>
      </c>
      <c r="I5" s="80"/>
      <c r="J5" s="83">
        <v>2018</v>
      </c>
      <c r="K5" s="83">
        <v>2019</v>
      </c>
      <c r="L5" s="83">
        <v>2020</v>
      </c>
      <c r="M5" s="83"/>
      <c r="N5" s="83"/>
      <c r="O5" s="83"/>
      <c r="P5" s="83"/>
    </row>
    <row r="6" spans="1:17" x14ac:dyDescent="0.25">
      <c r="A6" s="83"/>
      <c r="B6" s="83"/>
      <c r="C6" s="83"/>
      <c r="D6" s="83"/>
      <c r="E6" s="83"/>
      <c r="F6" s="2" t="s">
        <v>10</v>
      </c>
      <c r="G6" s="83"/>
      <c r="H6" s="83"/>
      <c r="I6" s="81"/>
      <c r="J6" s="83"/>
      <c r="K6" s="83"/>
      <c r="L6" s="83"/>
      <c r="M6" s="83"/>
      <c r="N6" s="83"/>
      <c r="O6" s="83"/>
      <c r="P6" s="83"/>
    </row>
    <row r="7" spans="1:17" ht="28.5" customHeight="1" x14ac:dyDescent="0.25">
      <c r="A7" s="85" t="s">
        <v>58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7" ht="15" customHeight="1" x14ac:dyDescent="0.25">
      <c r="A8" s="85" t="s">
        <v>54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1:17" ht="90" customHeight="1" x14ac:dyDescent="0.25">
      <c r="A9" s="13" t="s">
        <v>13</v>
      </c>
      <c r="B9" s="13" t="s">
        <v>69</v>
      </c>
      <c r="C9" s="13"/>
      <c r="D9" s="13"/>
      <c r="E9" s="14" t="s">
        <v>19</v>
      </c>
      <c r="F9" s="14" t="s">
        <v>22</v>
      </c>
      <c r="G9" s="14" t="s">
        <v>41</v>
      </c>
      <c r="H9" s="15" t="s">
        <v>20</v>
      </c>
      <c r="I9" s="16" t="s">
        <v>21</v>
      </c>
      <c r="J9" s="17">
        <f>J10+J14</f>
        <v>17107.830000000002</v>
      </c>
      <c r="K9" s="17">
        <f t="shared" ref="K9:L9" si="0">K10+K14</f>
        <v>19280.099999999999</v>
      </c>
      <c r="L9" s="17">
        <f t="shared" si="0"/>
        <v>19280.099999999999</v>
      </c>
      <c r="M9" s="13" t="s">
        <v>59</v>
      </c>
      <c r="N9" s="16">
        <v>11</v>
      </c>
      <c r="O9" s="16">
        <v>11</v>
      </c>
      <c r="P9" s="16">
        <v>11</v>
      </c>
    </row>
    <row r="10" spans="1:17" ht="119.25" customHeight="1" x14ac:dyDescent="0.25">
      <c r="A10" s="4" t="s">
        <v>14</v>
      </c>
      <c r="B10" s="3" t="s">
        <v>25</v>
      </c>
      <c r="C10" s="3" t="s">
        <v>40</v>
      </c>
      <c r="D10" s="3"/>
      <c r="E10" s="8" t="s">
        <v>19</v>
      </c>
      <c r="F10" s="8" t="s">
        <v>23</v>
      </c>
      <c r="G10" s="8" t="s">
        <v>42</v>
      </c>
      <c r="H10" s="10" t="s">
        <v>20</v>
      </c>
      <c r="I10" s="9" t="s">
        <v>21</v>
      </c>
      <c r="J10" s="38">
        <f>SUM(J11:J13)</f>
        <v>14361.33</v>
      </c>
      <c r="K10" s="38">
        <f t="shared" ref="K10:L10" si="1">SUM(K11:K13)</f>
        <v>16533.599999999999</v>
      </c>
      <c r="L10" s="38">
        <f t="shared" si="1"/>
        <v>16533.599999999999</v>
      </c>
      <c r="M10" s="3"/>
      <c r="N10" s="9"/>
      <c r="O10" s="9"/>
      <c r="P10" s="9"/>
      <c r="Q10" s="22"/>
    </row>
    <row r="11" spans="1:17" ht="15" customHeight="1" x14ac:dyDescent="0.25">
      <c r="A11" s="4"/>
      <c r="B11" s="3"/>
      <c r="C11" s="3"/>
      <c r="D11" s="3"/>
      <c r="E11" s="8" t="s">
        <v>19</v>
      </c>
      <c r="F11" s="8" t="s">
        <v>23</v>
      </c>
      <c r="G11" s="8" t="s">
        <v>42</v>
      </c>
      <c r="H11" s="10" t="s">
        <v>64</v>
      </c>
      <c r="I11" s="9"/>
      <c r="J11" s="38">
        <f>5628+10+5+30+1698.4</f>
        <v>7371.4</v>
      </c>
      <c r="K11" s="38">
        <f>5628+10+5+30+1698.4</f>
        <v>7371.4</v>
      </c>
      <c r="L11" s="38">
        <f>5628+10+5+30+1698.4</f>
        <v>7371.4</v>
      </c>
      <c r="M11" s="3"/>
      <c r="N11" s="9"/>
      <c r="O11" s="9"/>
      <c r="P11" s="9"/>
    </row>
    <row r="12" spans="1:17" ht="15" customHeight="1" x14ac:dyDescent="0.25">
      <c r="A12" s="4"/>
      <c r="B12" s="3"/>
      <c r="C12" s="3"/>
      <c r="D12" s="3"/>
      <c r="E12" s="8" t="s">
        <v>19</v>
      </c>
      <c r="F12" s="8" t="s">
        <v>23</v>
      </c>
      <c r="G12" s="8" t="s">
        <v>42</v>
      </c>
      <c r="H12" s="10" t="s">
        <v>65</v>
      </c>
      <c r="I12" s="9"/>
      <c r="J12" s="38">
        <f>445+2414.64+796.29+274+2550</f>
        <v>6479.93</v>
      </c>
      <c r="K12" s="38">
        <v>8652.2000000000007</v>
      </c>
      <c r="L12" s="38">
        <v>8652.2000000000007</v>
      </c>
      <c r="M12" s="3"/>
      <c r="N12" s="9"/>
      <c r="O12" s="9"/>
      <c r="P12" s="9"/>
    </row>
    <row r="13" spans="1:17" ht="15" customHeight="1" x14ac:dyDescent="0.25">
      <c r="A13" s="4"/>
      <c r="B13" s="3"/>
      <c r="C13" s="3"/>
      <c r="D13" s="3"/>
      <c r="E13" s="8" t="s">
        <v>19</v>
      </c>
      <c r="F13" s="8" t="s">
        <v>23</v>
      </c>
      <c r="G13" s="8" t="s">
        <v>42</v>
      </c>
      <c r="H13" s="10" t="s">
        <v>66</v>
      </c>
      <c r="I13" s="9"/>
      <c r="J13" s="38">
        <f>430+80</f>
        <v>510</v>
      </c>
      <c r="K13" s="38">
        <f>430+80</f>
        <v>510</v>
      </c>
      <c r="L13" s="38">
        <f>430+80</f>
        <v>510</v>
      </c>
      <c r="M13" s="3"/>
      <c r="N13" s="9"/>
      <c r="O13" s="9"/>
      <c r="P13" s="9"/>
    </row>
    <row r="14" spans="1:17" ht="65.25" customHeight="1" x14ac:dyDescent="0.25">
      <c r="A14" s="4" t="s">
        <v>15</v>
      </c>
      <c r="B14" s="3" t="s">
        <v>26</v>
      </c>
      <c r="C14" s="3" t="s">
        <v>39</v>
      </c>
      <c r="D14" s="3"/>
      <c r="E14" s="8" t="s">
        <v>19</v>
      </c>
      <c r="F14" s="8" t="s">
        <v>23</v>
      </c>
      <c r="G14" s="8" t="s">
        <v>43</v>
      </c>
      <c r="H14" s="10" t="s">
        <v>20</v>
      </c>
      <c r="I14" s="9" t="s">
        <v>21</v>
      </c>
      <c r="J14" s="38">
        <f>SUM(J15:J16)</f>
        <v>2746.5</v>
      </c>
      <c r="K14" s="38">
        <f t="shared" ref="K14:L14" si="2">SUM(K15:K16)</f>
        <v>2746.5</v>
      </c>
      <c r="L14" s="38">
        <f t="shared" si="2"/>
        <v>2746.5</v>
      </c>
      <c r="M14" s="3"/>
      <c r="N14" s="9"/>
      <c r="O14" s="9"/>
      <c r="P14" s="9"/>
    </row>
    <row r="15" spans="1:17" ht="15" customHeight="1" x14ac:dyDescent="0.25">
      <c r="A15" s="4"/>
      <c r="B15" s="3"/>
      <c r="C15" s="3"/>
      <c r="D15" s="3"/>
      <c r="E15" s="8" t="s">
        <v>19</v>
      </c>
      <c r="F15" s="8" t="s">
        <v>23</v>
      </c>
      <c r="G15" s="8" t="s">
        <v>43</v>
      </c>
      <c r="H15" s="10" t="s">
        <v>64</v>
      </c>
      <c r="I15" s="9"/>
      <c r="J15" s="38">
        <f>1907.6+1+576.1</f>
        <v>2484.6999999999998</v>
      </c>
      <c r="K15" s="38">
        <f t="shared" ref="K15:L15" si="3">1907.6+1+576.1</f>
        <v>2484.6999999999998</v>
      </c>
      <c r="L15" s="38">
        <f t="shared" si="3"/>
        <v>2484.6999999999998</v>
      </c>
      <c r="M15" s="3"/>
      <c r="N15" s="9"/>
      <c r="O15" s="9"/>
      <c r="P15" s="9"/>
    </row>
    <row r="16" spans="1:17" ht="15" customHeight="1" x14ac:dyDescent="0.25">
      <c r="A16" s="4"/>
      <c r="B16" s="3"/>
      <c r="C16" s="3"/>
      <c r="D16" s="3"/>
      <c r="E16" s="8" t="s">
        <v>19</v>
      </c>
      <c r="F16" s="8" t="s">
        <v>23</v>
      </c>
      <c r="G16" s="8" t="s">
        <v>43</v>
      </c>
      <c r="H16" s="10" t="s">
        <v>65</v>
      </c>
      <c r="I16" s="9"/>
      <c r="J16" s="38">
        <f>60+35+166.8</f>
        <v>261.8</v>
      </c>
      <c r="K16" s="38">
        <f t="shared" ref="K16:L16" si="4">60+35+166.8</f>
        <v>261.8</v>
      </c>
      <c r="L16" s="38">
        <f t="shared" si="4"/>
        <v>261.8</v>
      </c>
      <c r="M16" s="3"/>
      <c r="N16" s="9"/>
      <c r="O16" s="9"/>
      <c r="P16" s="9"/>
    </row>
    <row r="17" spans="1:16" ht="19.5" customHeight="1" x14ac:dyDescent="0.25">
      <c r="A17" s="85" t="s">
        <v>55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</row>
    <row r="18" spans="1:16" ht="90" customHeight="1" x14ac:dyDescent="0.25">
      <c r="A18" s="13" t="s">
        <v>16</v>
      </c>
      <c r="B18" s="13" t="s">
        <v>70</v>
      </c>
      <c r="C18" s="13"/>
      <c r="D18" s="13"/>
      <c r="E18" s="14" t="s">
        <v>19</v>
      </c>
      <c r="F18" s="14" t="s">
        <v>22</v>
      </c>
      <c r="G18" s="14" t="s">
        <v>46</v>
      </c>
      <c r="H18" s="15" t="s">
        <v>20</v>
      </c>
      <c r="I18" s="16" t="s">
        <v>21</v>
      </c>
      <c r="J18" s="17">
        <f>SUM(J19:J20)</f>
        <v>762.7</v>
      </c>
      <c r="K18" s="17">
        <f>SUM(K19:K20)</f>
        <v>762.7</v>
      </c>
      <c r="L18" s="17">
        <f>SUM(L19:L20)</f>
        <v>762.7</v>
      </c>
      <c r="M18" s="13" t="s">
        <v>60</v>
      </c>
      <c r="N18" s="16">
        <v>55</v>
      </c>
      <c r="O18" s="16">
        <v>55</v>
      </c>
      <c r="P18" s="16">
        <v>55</v>
      </c>
    </row>
    <row r="19" spans="1:16" ht="105.75" customHeight="1" x14ac:dyDescent="0.25">
      <c r="A19" s="4" t="s">
        <v>17</v>
      </c>
      <c r="B19" s="3" t="s">
        <v>28</v>
      </c>
      <c r="C19" s="3" t="s">
        <v>38</v>
      </c>
      <c r="D19" s="3"/>
      <c r="E19" s="8" t="s">
        <v>19</v>
      </c>
      <c r="F19" s="8" t="s">
        <v>23</v>
      </c>
      <c r="G19" s="8" t="s">
        <v>44</v>
      </c>
      <c r="H19" s="10" t="s">
        <v>65</v>
      </c>
      <c r="I19" s="9" t="s">
        <v>21</v>
      </c>
      <c r="J19" s="11">
        <f>160.2+418+4.5</f>
        <v>582.70000000000005</v>
      </c>
      <c r="K19" s="11">
        <f t="shared" ref="K19" si="5">160.2+418+4.5</f>
        <v>582.70000000000005</v>
      </c>
      <c r="L19" s="11">
        <v>582.70000000000005</v>
      </c>
      <c r="M19" s="3"/>
      <c r="N19" s="3"/>
      <c r="O19" s="3"/>
      <c r="P19" s="5"/>
    </row>
    <row r="20" spans="1:16" ht="129.75" customHeight="1" x14ac:dyDescent="0.25">
      <c r="A20" s="4" t="s">
        <v>18</v>
      </c>
      <c r="B20" s="3" t="s">
        <v>29</v>
      </c>
      <c r="C20" s="6" t="s">
        <v>37</v>
      </c>
      <c r="D20" s="7"/>
      <c r="E20" s="8" t="s">
        <v>19</v>
      </c>
      <c r="F20" s="8" t="s">
        <v>23</v>
      </c>
      <c r="G20" s="8" t="s">
        <v>45</v>
      </c>
      <c r="H20" s="10" t="s">
        <v>65</v>
      </c>
      <c r="I20" s="9" t="s">
        <v>21</v>
      </c>
      <c r="J20" s="11">
        <v>180</v>
      </c>
      <c r="K20" s="11">
        <v>180</v>
      </c>
      <c r="L20" s="11">
        <v>180</v>
      </c>
      <c r="M20" s="7"/>
      <c r="N20" s="7"/>
      <c r="O20" s="7"/>
      <c r="P20" s="5"/>
    </row>
    <row r="21" spans="1:16" ht="42" customHeight="1" x14ac:dyDescent="0.25">
      <c r="A21" s="85" t="s">
        <v>56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</row>
    <row r="22" spans="1:16" ht="66" customHeight="1" x14ac:dyDescent="0.25">
      <c r="A22" s="13" t="s">
        <v>30</v>
      </c>
      <c r="B22" s="13" t="s">
        <v>71</v>
      </c>
      <c r="C22" s="13"/>
      <c r="D22" s="13"/>
      <c r="E22" s="14" t="s">
        <v>19</v>
      </c>
      <c r="F22" s="14" t="s">
        <v>22</v>
      </c>
      <c r="G22" s="14" t="s">
        <v>47</v>
      </c>
      <c r="H22" s="15" t="s">
        <v>20</v>
      </c>
      <c r="I22" s="16" t="s">
        <v>21</v>
      </c>
      <c r="J22" s="17">
        <f>J23+J27+J28</f>
        <v>33030.25</v>
      </c>
      <c r="K22" s="17">
        <f t="shared" ref="K22:L22" si="6">K23+K27+K28</f>
        <v>33030.25</v>
      </c>
      <c r="L22" s="17">
        <f t="shared" si="6"/>
        <v>33030.25</v>
      </c>
      <c r="M22" s="86" t="s">
        <v>75</v>
      </c>
      <c r="N22" s="89">
        <v>448</v>
      </c>
      <c r="O22" s="89">
        <v>448</v>
      </c>
      <c r="P22" s="89">
        <v>448</v>
      </c>
    </row>
    <row r="23" spans="1:16" ht="84.75" customHeight="1" x14ac:dyDescent="0.25">
      <c r="A23" s="4" t="s">
        <v>31</v>
      </c>
      <c r="B23" s="3" t="s">
        <v>102</v>
      </c>
      <c r="C23" s="3" t="s">
        <v>103</v>
      </c>
      <c r="D23" s="3"/>
      <c r="E23" s="8" t="s">
        <v>19</v>
      </c>
      <c r="F23" s="8" t="s">
        <v>23</v>
      </c>
      <c r="G23" s="8" t="s">
        <v>48</v>
      </c>
      <c r="H23" s="10" t="s">
        <v>20</v>
      </c>
      <c r="I23" s="9" t="s">
        <v>21</v>
      </c>
      <c r="J23" s="11">
        <f>SUM(J24:J26)</f>
        <v>29655.65</v>
      </c>
      <c r="K23" s="11">
        <f t="shared" ref="K23:L23" si="7">SUM(K24:K26)</f>
        <v>29655.65</v>
      </c>
      <c r="L23" s="11">
        <f t="shared" si="7"/>
        <v>29655.65</v>
      </c>
      <c r="M23" s="87"/>
      <c r="N23" s="90"/>
      <c r="O23" s="90"/>
      <c r="P23" s="90"/>
    </row>
    <row r="24" spans="1:16" x14ac:dyDescent="0.25">
      <c r="A24" s="4"/>
      <c r="B24" s="3"/>
      <c r="C24" s="3"/>
      <c r="D24" s="3"/>
      <c r="E24" s="8" t="s">
        <v>19</v>
      </c>
      <c r="F24" s="8" t="s">
        <v>23</v>
      </c>
      <c r="G24" s="8" t="s">
        <v>48</v>
      </c>
      <c r="H24" s="10" t="s">
        <v>64</v>
      </c>
      <c r="I24" s="9"/>
      <c r="J24" s="11">
        <f>11794.5+3561.9+9386.6+2834.7+4.2</f>
        <v>27581.9</v>
      </c>
      <c r="K24" s="11">
        <f t="shared" ref="K24:L24" si="8">11794.5+3561.9+9386.6+2834.7+4.2</f>
        <v>27581.9</v>
      </c>
      <c r="L24" s="11">
        <f t="shared" si="8"/>
        <v>27581.9</v>
      </c>
      <c r="M24" s="87"/>
      <c r="N24" s="90"/>
      <c r="O24" s="90"/>
      <c r="P24" s="90"/>
    </row>
    <row r="25" spans="1:16" x14ac:dyDescent="0.25">
      <c r="A25" s="4"/>
      <c r="B25" s="3"/>
      <c r="C25" s="3"/>
      <c r="D25" s="3"/>
      <c r="E25" s="8" t="s">
        <v>19</v>
      </c>
      <c r="F25" s="8" t="s">
        <v>23</v>
      </c>
      <c r="G25" s="8" t="s">
        <v>48</v>
      </c>
      <c r="H25" s="10" t="s">
        <v>65</v>
      </c>
      <c r="I25" s="9"/>
      <c r="J25" s="11">
        <f>150.5+6+50+100+150+157+952.25+286+2+105+95</f>
        <v>2053.75</v>
      </c>
      <c r="K25" s="11">
        <f t="shared" ref="K25:L25" si="9">150.5+6+50+100+150+157+952.25+286+2+105+95</f>
        <v>2053.75</v>
      </c>
      <c r="L25" s="11">
        <f t="shared" si="9"/>
        <v>2053.75</v>
      </c>
      <c r="M25" s="87"/>
      <c r="N25" s="90"/>
      <c r="O25" s="90"/>
      <c r="P25" s="90"/>
    </row>
    <row r="26" spans="1:16" x14ac:dyDescent="0.25">
      <c r="A26" s="4"/>
      <c r="B26" s="3"/>
      <c r="C26" s="3"/>
      <c r="D26" s="3"/>
      <c r="E26" s="8" t="s">
        <v>19</v>
      </c>
      <c r="F26" s="8" t="s">
        <v>23</v>
      </c>
      <c r="G26" s="8" t="s">
        <v>48</v>
      </c>
      <c r="H26" s="10" t="s">
        <v>66</v>
      </c>
      <c r="I26" s="9"/>
      <c r="J26" s="11">
        <v>20</v>
      </c>
      <c r="K26" s="11">
        <v>20</v>
      </c>
      <c r="L26" s="11">
        <v>20</v>
      </c>
      <c r="M26" s="87"/>
      <c r="N26" s="90"/>
      <c r="O26" s="90"/>
      <c r="P26" s="90"/>
    </row>
    <row r="27" spans="1:16" ht="117.75" customHeight="1" x14ac:dyDescent="0.25">
      <c r="A27" s="4" t="s">
        <v>32</v>
      </c>
      <c r="B27" s="3" t="s">
        <v>33</v>
      </c>
      <c r="C27" s="6" t="s">
        <v>63</v>
      </c>
      <c r="D27" s="7"/>
      <c r="E27" s="8" t="s">
        <v>19</v>
      </c>
      <c r="F27" s="8" t="s">
        <v>23</v>
      </c>
      <c r="G27" s="8" t="s">
        <v>49</v>
      </c>
      <c r="H27" s="10" t="s">
        <v>73</v>
      </c>
      <c r="I27" s="9" t="s">
        <v>21</v>
      </c>
      <c r="J27" s="11">
        <v>499</v>
      </c>
      <c r="K27" s="11">
        <v>499</v>
      </c>
      <c r="L27" s="11">
        <v>499</v>
      </c>
      <c r="M27" s="88"/>
      <c r="N27" s="91"/>
      <c r="O27" s="91"/>
      <c r="P27" s="91"/>
    </row>
    <row r="28" spans="1:16" ht="144" customHeight="1" x14ac:dyDescent="0.25">
      <c r="A28" s="4" t="s">
        <v>94</v>
      </c>
      <c r="B28" s="3" t="s">
        <v>96</v>
      </c>
      <c r="C28" s="6" t="s">
        <v>95</v>
      </c>
      <c r="D28" s="7"/>
      <c r="E28" s="8" t="s">
        <v>19</v>
      </c>
      <c r="F28" s="8" t="s">
        <v>97</v>
      </c>
      <c r="G28" s="8" t="s">
        <v>48</v>
      </c>
      <c r="H28" s="10" t="s">
        <v>74</v>
      </c>
      <c r="I28" s="9" t="s">
        <v>21</v>
      </c>
      <c r="J28" s="11">
        <v>2875.6</v>
      </c>
      <c r="K28" s="11">
        <v>2875.6</v>
      </c>
      <c r="L28" s="11">
        <v>2875.6</v>
      </c>
      <c r="M28" s="36" t="s">
        <v>98</v>
      </c>
      <c r="N28" s="35">
        <v>3</v>
      </c>
      <c r="O28" s="35">
        <v>6</v>
      </c>
      <c r="P28" s="35">
        <v>10</v>
      </c>
    </row>
    <row r="29" spans="1:16" ht="18.75" customHeight="1" x14ac:dyDescent="0.25">
      <c r="A29" s="85" t="s">
        <v>57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</row>
    <row r="30" spans="1:16" ht="65.25" customHeight="1" x14ac:dyDescent="0.25">
      <c r="A30" s="13" t="s">
        <v>34</v>
      </c>
      <c r="B30" s="13" t="s">
        <v>72</v>
      </c>
      <c r="C30" s="13" t="s">
        <v>62</v>
      </c>
      <c r="D30" s="13"/>
      <c r="E30" s="14" t="s">
        <v>19</v>
      </c>
      <c r="F30" s="14" t="s">
        <v>50</v>
      </c>
      <c r="G30" s="14" t="s">
        <v>52</v>
      </c>
      <c r="H30" s="15" t="s">
        <v>20</v>
      </c>
      <c r="I30" s="16" t="s">
        <v>21</v>
      </c>
      <c r="J30" s="17">
        <f>J31</f>
        <v>490</v>
      </c>
      <c r="K30" s="17">
        <f t="shared" ref="K30:L30" si="10">K31</f>
        <v>490</v>
      </c>
      <c r="L30" s="17">
        <f t="shared" si="10"/>
        <v>490</v>
      </c>
      <c r="M30" s="86" t="s">
        <v>61</v>
      </c>
      <c r="N30" s="16">
        <v>85</v>
      </c>
      <c r="O30" s="16">
        <v>85</v>
      </c>
      <c r="P30" s="16">
        <v>85</v>
      </c>
    </row>
    <row r="31" spans="1:16" ht="65.25" customHeight="1" x14ac:dyDescent="0.25">
      <c r="A31" s="4" t="s">
        <v>35</v>
      </c>
      <c r="B31" s="3" t="s">
        <v>36</v>
      </c>
      <c r="C31" s="3" t="s">
        <v>62</v>
      </c>
      <c r="D31" s="3"/>
      <c r="E31" s="8" t="s">
        <v>19</v>
      </c>
      <c r="F31" s="8" t="s">
        <v>51</v>
      </c>
      <c r="G31" s="8" t="s">
        <v>53</v>
      </c>
      <c r="H31" s="10" t="s">
        <v>73</v>
      </c>
      <c r="I31" s="9" t="s">
        <v>21</v>
      </c>
      <c r="J31" s="11">
        <v>490</v>
      </c>
      <c r="K31" s="11">
        <v>490</v>
      </c>
      <c r="L31" s="11">
        <v>490</v>
      </c>
      <c r="M31" s="88"/>
      <c r="N31" s="3"/>
      <c r="O31" s="3"/>
      <c r="P31" s="5"/>
    </row>
    <row r="32" spans="1:16" ht="15.75" customHeight="1" x14ac:dyDescent="0.25">
      <c r="A32" s="58" t="s">
        <v>67</v>
      </c>
      <c r="B32" s="59"/>
      <c r="C32" s="59"/>
      <c r="D32" s="59"/>
      <c r="E32" s="59"/>
      <c r="F32" s="59"/>
      <c r="G32" s="59"/>
      <c r="H32" s="59"/>
      <c r="I32" s="60"/>
      <c r="J32" s="11">
        <f>J30+J22+J18+J9</f>
        <v>51390.78</v>
      </c>
      <c r="K32" s="11">
        <f>K30+K22+K18+K9</f>
        <v>53563.049999999996</v>
      </c>
      <c r="L32" s="11">
        <f>L30+L22+L18+L9</f>
        <v>53563.049999999996</v>
      </c>
      <c r="M32" s="21"/>
      <c r="N32" s="19"/>
      <c r="O32" s="19"/>
      <c r="P32" s="5"/>
    </row>
    <row r="33" spans="1:16" ht="15.75" customHeight="1" x14ac:dyDescent="0.25">
      <c r="A33" s="58" t="s">
        <v>68</v>
      </c>
      <c r="B33" s="59"/>
      <c r="C33" s="59"/>
      <c r="D33" s="59"/>
      <c r="E33" s="59"/>
      <c r="F33" s="59"/>
      <c r="G33" s="59"/>
      <c r="H33" s="59"/>
      <c r="I33" s="60"/>
      <c r="J33" s="11">
        <f>J32</f>
        <v>51390.78</v>
      </c>
      <c r="K33" s="11">
        <f t="shared" ref="K33:L33" si="11">K32</f>
        <v>53563.049999999996</v>
      </c>
      <c r="L33" s="11">
        <f t="shared" si="11"/>
        <v>53563.049999999996</v>
      </c>
      <c r="M33" s="20"/>
      <c r="N33" s="19"/>
      <c r="O33" s="19"/>
      <c r="P33" s="5"/>
    </row>
    <row r="35" spans="1:16" ht="15" customHeight="1" x14ac:dyDescent="0.25">
      <c r="A35" s="84" t="s">
        <v>90</v>
      </c>
      <c r="B35" s="84"/>
      <c r="C35" s="84"/>
      <c r="D35" s="84"/>
      <c r="E35" s="84"/>
      <c r="F35" s="84"/>
      <c r="G35" s="84"/>
      <c r="I35" s="62"/>
      <c r="J35" s="62"/>
      <c r="K35" s="62"/>
      <c r="M35" s="53" t="s">
        <v>89</v>
      </c>
      <c r="N35" s="53"/>
      <c r="O35" s="53"/>
    </row>
  </sheetData>
  <mergeCells count="34">
    <mergeCell ref="M35:O35"/>
    <mergeCell ref="A21:P21"/>
    <mergeCell ref="A7:P7"/>
    <mergeCell ref="A8:P8"/>
    <mergeCell ref="A17:P17"/>
    <mergeCell ref="M22:M27"/>
    <mergeCell ref="N22:N27"/>
    <mergeCell ref="O22:O27"/>
    <mergeCell ref="P22:P27"/>
    <mergeCell ref="A29:P29"/>
    <mergeCell ref="M30:M31"/>
    <mergeCell ref="A32:I32"/>
    <mergeCell ref="A33:I33"/>
    <mergeCell ref="J5:J6"/>
    <mergeCell ref="K5:K6"/>
    <mergeCell ref="L5:L6"/>
    <mergeCell ref="A35:G35"/>
    <mergeCell ref="I35:K35"/>
    <mergeCell ref="K1:P1"/>
    <mergeCell ref="A2:P2"/>
    <mergeCell ref="A4:A6"/>
    <mergeCell ref="B4:B6"/>
    <mergeCell ref="C4:C6"/>
    <mergeCell ref="D4:D6"/>
    <mergeCell ref="E4:H4"/>
    <mergeCell ref="I4:I6"/>
    <mergeCell ref="J4:L4"/>
    <mergeCell ref="M4:M6"/>
    <mergeCell ref="N4:N6"/>
    <mergeCell ref="O4:O6"/>
    <mergeCell ref="P4:P6"/>
    <mergeCell ref="E5:E6"/>
    <mergeCell ref="G5:G6"/>
    <mergeCell ref="H5:H6"/>
  </mergeCells>
  <pageMargins left="0.70866141732283472" right="0.27" top="0.54" bottom="0.3" header="0.51" footer="0.2800000000000000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A14" sqref="A14:G14"/>
    </sheetView>
  </sheetViews>
  <sheetFormatPr defaultRowHeight="15" x14ac:dyDescent="0.25"/>
  <cols>
    <col min="1" max="4" width="11.7109375" customWidth="1"/>
    <col min="9" max="9" width="8" customWidth="1"/>
    <col min="10" max="10" width="7.7109375" customWidth="1"/>
    <col min="11" max="11" width="7.5703125" customWidth="1"/>
    <col min="12" max="12" width="7.42578125" customWidth="1"/>
    <col min="13" max="13" width="8.85546875" customWidth="1"/>
    <col min="14" max="14" width="4.5703125" customWidth="1"/>
  </cols>
  <sheetData>
    <row r="1" spans="1:16" ht="36.75" customHeight="1" x14ac:dyDescent="0.25">
      <c r="A1" s="1"/>
      <c r="B1" s="1"/>
      <c r="C1" s="1"/>
      <c r="D1" s="1"/>
      <c r="E1" s="1"/>
      <c r="F1" s="1"/>
      <c r="G1" s="1"/>
      <c r="H1" s="97" t="s">
        <v>92</v>
      </c>
      <c r="I1" s="97"/>
      <c r="J1" s="97"/>
      <c r="K1" s="97"/>
      <c r="L1" s="97"/>
      <c r="M1" s="97"/>
      <c r="N1" s="97"/>
      <c r="O1" s="12"/>
      <c r="P1" s="12"/>
    </row>
    <row r="2" spans="1:16" ht="15.75" x14ac:dyDescent="0.25">
      <c r="A2" s="27"/>
    </row>
    <row r="3" spans="1:16" ht="15.75" x14ac:dyDescent="0.25">
      <c r="A3" s="99" t="s">
        <v>77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58.5" customHeight="1" x14ac:dyDescent="0.25">
      <c r="A4" s="103" t="s">
        <v>86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6" ht="25.5" customHeight="1" x14ac:dyDescent="0.25">
      <c r="A5" s="105" t="s">
        <v>93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6" ht="45.75" customHeight="1" x14ac:dyDescent="0.25">
      <c r="A6" s="98" t="s">
        <v>78</v>
      </c>
      <c r="B6" s="98"/>
      <c r="C6" s="98"/>
      <c r="D6" s="98"/>
      <c r="E6" s="98" t="s">
        <v>79</v>
      </c>
      <c r="F6" s="98"/>
      <c r="G6" s="98"/>
      <c r="H6" s="98" t="s">
        <v>80</v>
      </c>
      <c r="I6" s="98" t="s">
        <v>81</v>
      </c>
      <c r="J6" s="96"/>
      <c r="K6" s="96"/>
      <c r="L6" s="96"/>
      <c r="M6" s="96"/>
      <c r="N6" s="96"/>
    </row>
    <row r="7" spans="1:16" ht="25.5" customHeight="1" x14ac:dyDescent="0.25">
      <c r="A7" s="98"/>
      <c r="B7" s="98"/>
      <c r="C7" s="98"/>
      <c r="D7" s="98"/>
      <c r="E7" s="98"/>
      <c r="F7" s="98"/>
      <c r="G7" s="98"/>
      <c r="H7" s="98"/>
      <c r="I7" s="101">
        <v>2018</v>
      </c>
      <c r="J7" s="102"/>
      <c r="K7" s="101">
        <v>2019</v>
      </c>
      <c r="L7" s="102"/>
      <c r="M7" s="96">
        <v>2020</v>
      </c>
      <c r="N7" s="96"/>
    </row>
    <row r="8" spans="1:16" ht="38.25" customHeight="1" x14ac:dyDescent="0.25">
      <c r="A8" s="92" t="s">
        <v>99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6" ht="36" customHeight="1" x14ac:dyDescent="0.25">
      <c r="A9" s="93" t="s">
        <v>100</v>
      </c>
      <c r="B9" s="94"/>
      <c r="C9" s="94"/>
      <c r="D9" s="95"/>
      <c r="E9" s="93" t="s">
        <v>101</v>
      </c>
      <c r="F9" s="94"/>
      <c r="G9" s="95"/>
      <c r="H9" s="37" t="s">
        <v>82</v>
      </c>
      <c r="I9" s="96">
        <v>3</v>
      </c>
      <c r="J9" s="96"/>
      <c r="K9" s="96">
        <v>6</v>
      </c>
      <c r="L9" s="96"/>
      <c r="M9" s="96">
        <v>10</v>
      </c>
      <c r="N9" s="96"/>
    </row>
    <row r="10" spans="1:16" ht="26.25" customHeight="1" x14ac:dyDescent="0.25">
      <c r="A10" s="92" t="s">
        <v>76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6" ht="36" customHeight="1" x14ac:dyDescent="0.25">
      <c r="A11" s="93" t="s">
        <v>87</v>
      </c>
      <c r="B11" s="94"/>
      <c r="C11" s="94"/>
      <c r="D11" s="95"/>
      <c r="E11" s="93" t="s">
        <v>83</v>
      </c>
      <c r="F11" s="94"/>
      <c r="G11" s="95"/>
      <c r="H11" s="28" t="s">
        <v>82</v>
      </c>
      <c r="I11" s="96">
        <v>1690</v>
      </c>
      <c r="J11" s="96"/>
      <c r="K11" s="96">
        <v>1690</v>
      </c>
      <c r="L11" s="96"/>
      <c r="M11" s="96">
        <v>1690</v>
      </c>
      <c r="N11" s="96"/>
    </row>
    <row r="12" spans="1:16" ht="36" customHeight="1" x14ac:dyDescent="0.25">
      <c r="A12" s="93" t="s">
        <v>88</v>
      </c>
      <c r="B12" s="94"/>
      <c r="C12" s="94"/>
      <c r="D12" s="95"/>
      <c r="E12" s="93" t="s">
        <v>84</v>
      </c>
      <c r="F12" s="94"/>
      <c r="G12" s="95"/>
      <c r="H12" s="28" t="s">
        <v>85</v>
      </c>
      <c r="I12" s="96">
        <v>120</v>
      </c>
      <c r="J12" s="96"/>
      <c r="K12" s="96">
        <v>120</v>
      </c>
      <c r="L12" s="96"/>
      <c r="M12" s="96">
        <v>120</v>
      </c>
      <c r="N12" s="96"/>
    </row>
    <row r="14" spans="1:16" ht="15" customHeight="1" x14ac:dyDescent="0.25">
      <c r="A14" s="61"/>
      <c r="B14" s="61"/>
      <c r="C14" s="61"/>
      <c r="D14" s="61"/>
      <c r="E14" s="61"/>
      <c r="F14" s="61"/>
      <c r="G14" s="61"/>
      <c r="H14" s="62"/>
      <c r="I14" s="62"/>
      <c r="J14" s="62"/>
      <c r="K14" s="53" t="s">
        <v>89</v>
      </c>
      <c r="L14" s="53"/>
      <c r="M14" s="53"/>
      <c r="N14" s="53"/>
      <c r="O14" s="29"/>
    </row>
  </sheetData>
  <mergeCells count="31">
    <mergeCell ref="H1:N1"/>
    <mergeCell ref="A6:D7"/>
    <mergeCell ref="A14:G14"/>
    <mergeCell ref="H14:J14"/>
    <mergeCell ref="K14:N14"/>
    <mergeCell ref="A3:N3"/>
    <mergeCell ref="I6:N6"/>
    <mergeCell ref="I7:J7"/>
    <mergeCell ref="K7:L7"/>
    <mergeCell ref="M7:N7"/>
    <mergeCell ref="H6:H7"/>
    <mergeCell ref="E6:G7"/>
    <mergeCell ref="A4:N4"/>
    <mergeCell ref="A5:N5"/>
    <mergeCell ref="A10:N10"/>
    <mergeCell ref="A11:D11"/>
    <mergeCell ref="E11:G11"/>
    <mergeCell ref="I11:J11"/>
    <mergeCell ref="K11:L11"/>
    <mergeCell ref="M11:N11"/>
    <mergeCell ref="A12:D12"/>
    <mergeCell ref="E12:G12"/>
    <mergeCell ref="I12:J12"/>
    <mergeCell ref="K12:L12"/>
    <mergeCell ref="M12:N12"/>
    <mergeCell ref="A8:N8"/>
    <mergeCell ref="A9:D9"/>
    <mergeCell ref="E9:G9"/>
    <mergeCell ref="I9:J9"/>
    <mergeCell ref="K9:L9"/>
    <mergeCell ref="M9:N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 1</vt:lpstr>
      <vt:lpstr>Пр 2</vt:lpstr>
      <vt:lpstr>пр 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</dc:creator>
  <cp:lastModifiedBy>Едачева</cp:lastModifiedBy>
  <cp:lastPrinted>2020-09-22T10:48:23Z</cp:lastPrinted>
  <dcterms:created xsi:type="dcterms:W3CDTF">2015-10-27T10:53:45Z</dcterms:created>
  <dcterms:modified xsi:type="dcterms:W3CDTF">2020-10-01T11:50:48Z</dcterms:modified>
</cp:coreProperties>
</file>