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<sst xmlns="http://schemas.openxmlformats.org/spreadsheetml/2006/main" count="141" uniqueCount="113">
  <si>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</si>
  <si>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</si>
  <si>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</si>
  <si>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</si>
  <si>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</si>
  <si>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</si>
  <si>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</si>
  <si>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</si>
  <si>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</si>
  <si>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</si>
  <si>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</si>
  <si>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</si>
  <si>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</si>
  <si>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</si>
  <si>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</si>
  <si>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</si>
  <si>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</si>
  <si>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</si>
  <si>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</si>
  <si>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</si>
  <si>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</si>
  <si>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</si>
  <si>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</si>
  <si>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</si>
  <si>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</si>
  <si>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</si>
  <si>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</si>
  <si>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</si>
  <si>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</si>
  <si>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</si>
  <si>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</si>
  <si>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</si>
  <si>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</si>
  <si>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</si>
  <si>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</si>
  <si>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</si>
  <si>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</si>
  <si>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</si>
  <si>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</si>
  <si>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</si>
  <si>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</si>
  <si>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</si>
  <si>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</si>
  <si>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</si>
  <si>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</si>
  <si>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</si>
  <si>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</si>
  <si>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</si>
  <si>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</si>
  <si>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</si>
  <si>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</si>
  <si>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</si>
  <si>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</si>
  <si>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</si>
  <si>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</si>
  <si>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</si>
  <si>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</si>
  <si>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</si>
  <si>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</si>
  <si>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</si>
  <si>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</si>
  <si>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</si>
  <si>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</si>
  <si>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</si>
  <si>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</si>
  <si>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</si>
  <si>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</si>
  <si>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</si>
  <si>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</si>
  <si>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</si>
  <si>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</si>
  <si>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</si>
  <si>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</si>
  <si>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</si>
  <si>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</si>
  <si>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</si>
  <si>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</si>
  <si>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</si>
  <si>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</si>
  <si>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</si>
  <si>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</si>
  <si>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</si>
  <si>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</si>
  <si>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</si>
  <si>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</si>
  <si>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</si>
  <si>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</si>
  <si>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</si>
  <si>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</si>
  <si>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</si>
  <si>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</si>
  <si>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</si>
  <si>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</si>
  <si>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</si>
  <si>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</si>
  <si>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</si>
  <si>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</si>
  <si>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</si>
  <si>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</si>
  <si>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</si>
  <si>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</si>
  <si>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</si>
  <si>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</si>
  <si>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</si>
  <si>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</si>
  <si>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</si>
  <si>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</si>
  <si>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</si>
  <si>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</si>
  <si>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</si>
  <si>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</si>
  <si>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Кассовый план исполнения бюджета округа Муром на 2022 год</t>
  </si>
  <si>
    <t>(по состоянию на "01"апреля 2022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</si>
</sst>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168" fontId="16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8" fillId="33" borderId="11" xfId="44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3" borderId="11" xfId="44" applyFont="1" applyFill="1" applyBorder="1" applyAlignment="1">
      <alignment horizontal="left"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43" applyNumberFormat="1" applyFont="1" applyFill="1" applyBorder="1" applyAlignment="1">
      <alignment horizontal="left" vertical="top" wrapText="1"/>
    </xf>
    <xf numFmtId="0" fontId="17" fillId="33" borderId="11" xfId="57" applyNumberFormat="1" applyFont="1" applyFill="1" applyBorder="1" applyAlignment="1">
      <alignment horizontal="left" vertical="top" wrapText="1"/>
    </xf>
    <xf numFmtId="172" fontId="51" fillId="33" borderId="1" xfId="33" applyNumberFormat="1" applyFont="1" applyFill="1" applyProtection="1">
      <alignment horizontal="right" vertical="top" shrinkToFit="1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12" fillId="33" borderId="15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4" ySplit="11" topLeftCell="E2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28" sqref="H28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1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56" t="s">
        <v>84</v>
      </c>
      <c r="Q2" s="56"/>
      <c r="R2" s="56"/>
      <c r="S2" s="56"/>
      <c r="T2" s="56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"/>
      <c r="D4" s="6" t="s">
        <v>111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52" t="s">
        <v>2</v>
      </c>
      <c r="B9" s="52" t="s">
        <v>3</v>
      </c>
      <c r="C9" s="53" t="s">
        <v>85</v>
      </c>
      <c r="D9" s="52" t="s">
        <v>4</v>
      </c>
      <c r="E9" s="52" t="s">
        <v>5</v>
      </c>
      <c r="F9" s="52"/>
      <c r="G9" s="52"/>
      <c r="H9" s="52" t="s">
        <v>6</v>
      </c>
      <c r="I9" s="52" t="s">
        <v>7</v>
      </c>
      <c r="J9" s="52"/>
      <c r="K9" s="52"/>
      <c r="L9" s="52" t="s">
        <v>8</v>
      </c>
      <c r="M9" s="52" t="s">
        <v>9</v>
      </c>
      <c r="N9" s="52"/>
      <c r="O9" s="52"/>
      <c r="P9" s="52" t="s">
        <v>10</v>
      </c>
      <c r="Q9" s="52" t="s">
        <v>11</v>
      </c>
      <c r="R9" s="52"/>
      <c r="S9" s="52"/>
      <c r="T9" s="52" t="s">
        <v>12</v>
      </c>
      <c r="U9" s="5"/>
    </row>
    <row r="10" spans="1:21" ht="3.75" customHeight="1">
      <c r="A10" s="52" t="s">
        <v>0</v>
      </c>
      <c r="B10" s="52" t="s">
        <v>0</v>
      </c>
      <c r="C10" s="54"/>
      <c r="D10" s="52" t="s">
        <v>0</v>
      </c>
      <c r="E10" s="52" t="s">
        <v>0</v>
      </c>
      <c r="F10" s="52" t="s">
        <v>0</v>
      </c>
      <c r="G10" s="52" t="s">
        <v>0</v>
      </c>
      <c r="H10" s="52" t="s">
        <v>0</v>
      </c>
      <c r="I10" s="52" t="s">
        <v>0</v>
      </c>
      <c r="J10" s="52" t="s">
        <v>0</v>
      </c>
      <c r="K10" s="52" t="s">
        <v>0</v>
      </c>
      <c r="L10" s="52" t="s">
        <v>0</v>
      </c>
      <c r="M10" s="52" t="s">
        <v>0</v>
      </c>
      <c r="N10" s="52" t="s">
        <v>0</v>
      </c>
      <c r="O10" s="52" t="s">
        <v>0</v>
      </c>
      <c r="P10" s="52" t="s">
        <v>0</v>
      </c>
      <c r="Q10" s="52" t="s">
        <v>0</v>
      </c>
      <c r="R10" s="52" t="s">
        <v>0</v>
      </c>
      <c r="S10" s="52" t="s">
        <v>0</v>
      </c>
      <c r="T10" s="52" t="s">
        <v>0</v>
      </c>
      <c r="U10" s="5"/>
    </row>
    <row r="11" spans="1:21" ht="68.25" customHeight="1">
      <c r="A11" s="52" t="s">
        <v>0</v>
      </c>
      <c r="B11" s="52" t="s">
        <v>0</v>
      </c>
      <c r="C11" s="55"/>
      <c r="D11" s="52" t="s">
        <v>0</v>
      </c>
      <c r="E11" s="10" t="s">
        <v>13</v>
      </c>
      <c r="F11" s="10" t="s">
        <v>14</v>
      </c>
      <c r="G11" s="10" t="s">
        <v>15</v>
      </c>
      <c r="H11" s="52" t="s">
        <v>0</v>
      </c>
      <c r="I11" s="10" t="s">
        <v>16</v>
      </c>
      <c r="J11" s="10" t="s">
        <v>17</v>
      </c>
      <c r="K11" s="10" t="s">
        <v>18</v>
      </c>
      <c r="L11" s="52" t="s">
        <v>0</v>
      </c>
      <c r="M11" s="10" t="s">
        <v>19</v>
      </c>
      <c r="N11" s="10" t="s">
        <v>20</v>
      </c>
      <c r="O11" s="10" t="s">
        <v>21</v>
      </c>
      <c r="P11" s="52" t="s">
        <v>0</v>
      </c>
      <c r="Q11" s="10" t="s">
        <v>22</v>
      </c>
      <c r="R11" s="10" t="s">
        <v>23</v>
      </c>
      <c r="S11" s="10" t="s">
        <v>24</v>
      </c>
      <c r="T11" s="52" t="s">
        <v>0</v>
      </c>
      <c r="U11" s="5"/>
    </row>
    <row r="12" spans="1:21" ht="12.75">
      <c r="A12" s="11" t="s">
        <v>25</v>
      </c>
      <c r="B12" s="11" t="s">
        <v>26</v>
      </c>
      <c r="C12" s="1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1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1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15">
        <f>C17+C18</f>
        <v>2889265.5</v>
      </c>
      <c r="D15" s="16">
        <f>H15+L15+P15+T15</f>
        <v>2889649.5450000004</v>
      </c>
      <c r="E15" s="15">
        <f>E17+E18</f>
        <v>173081.89893</v>
      </c>
      <c r="F15" s="15">
        <f>F17+F18</f>
        <v>181482.53119</v>
      </c>
      <c r="G15" s="15">
        <f>G17+G18</f>
        <v>269632.7239</v>
      </c>
      <c r="H15" s="16">
        <f>E15+F15+G15</f>
        <v>624197.15402</v>
      </c>
      <c r="I15" s="15">
        <f>I17+I18</f>
        <v>236970.57461</v>
      </c>
      <c r="J15" s="15">
        <f>J17+J18</f>
        <v>332939.47322</v>
      </c>
      <c r="K15" s="15">
        <f>K17+K18</f>
        <v>260992.68056</v>
      </c>
      <c r="L15" s="16">
        <f>I15+J15+K15</f>
        <v>830902.7283900001</v>
      </c>
      <c r="M15" s="15">
        <f>M17+M18</f>
        <v>362693.39942</v>
      </c>
      <c r="N15" s="15">
        <f>N17+N18</f>
        <v>209339.47021</v>
      </c>
      <c r="O15" s="15">
        <f>O17+O18</f>
        <v>245910.72416</v>
      </c>
      <c r="P15" s="16">
        <f>N15+O15+M15</f>
        <v>817943.5937900001</v>
      </c>
      <c r="Q15" s="15">
        <f>Q17+Q18</f>
        <v>227523.56290000002</v>
      </c>
      <c r="R15" s="15">
        <f>R17+R18</f>
        <v>207072.69397</v>
      </c>
      <c r="S15" s="15">
        <f>S17+S18</f>
        <v>182009.81193</v>
      </c>
      <c r="T15" s="16">
        <f>Q15+R15+S15</f>
        <v>616606.0688</v>
      </c>
      <c r="U15" s="23"/>
    </row>
    <row r="16" spans="1:21" ht="24.75" customHeight="1">
      <c r="A16" s="18" t="s">
        <v>53</v>
      </c>
      <c r="B16" s="14"/>
      <c r="C16" s="1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21">
        <v>895293</v>
      </c>
      <c r="D17" s="20">
        <f>H17+L17+P17+T17</f>
        <v>895293</v>
      </c>
      <c r="E17" s="20">
        <v>63107.5</v>
      </c>
      <c r="F17" s="20">
        <v>60616</v>
      </c>
      <c r="G17" s="20">
        <v>72706.5</v>
      </c>
      <c r="H17" s="16">
        <f>E17+F17+G17</f>
        <v>196430</v>
      </c>
      <c r="I17" s="20">
        <v>85458</v>
      </c>
      <c r="J17" s="20">
        <v>57038</v>
      </c>
      <c r="K17" s="20">
        <v>57613</v>
      </c>
      <c r="L17" s="16">
        <f>I17+J17+K17</f>
        <v>200109</v>
      </c>
      <c r="M17" s="20">
        <v>82823</v>
      </c>
      <c r="N17" s="20">
        <v>58503</v>
      </c>
      <c r="O17" s="20">
        <v>60923</v>
      </c>
      <c r="P17" s="16">
        <f>M17+N17+O17</f>
        <v>202249</v>
      </c>
      <c r="Q17" s="20">
        <v>110478</v>
      </c>
      <c r="R17" s="20">
        <v>92995</v>
      </c>
      <c r="S17" s="20">
        <v>93032</v>
      </c>
      <c r="T17" s="16">
        <f>Q17+R17+S17</f>
        <v>296505</v>
      </c>
      <c r="U17" s="4"/>
    </row>
    <row r="18" spans="1:21" ht="18.75" customHeight="1">
      <c r="A18" s="24" t="s">
        <v>81</v>
      </c>
      <c r="B18" s="19" t="s">
        <v>51</v>
      </c>
      <c r="C18" s="21">
        <v>1993972.5</v>
      </c>
      <c r="D18" s="20">
        <f>H18+L18+P18+T18</f>
        <v>1994356.545</v>
      </c>
      <c r="E18" s="20">
        <v>109974.39893</v>
      </c>
      <c r="F18" s="20">
        <v>120866.53119</v>
      </c>
      <c r="G18" s="20">
        <v>196926.2239</v>
      </c>
      <c r="H18" s="16">
        <f>E18+F18+G18</f>
        <v>427767.15402</v>
      </c>
      <c r="I18" s="20">
        <v>151512.57461</v>
      </c>
      <c r="J18" s="20">
        <v>275901.47322</v>
      </c>
      <c r="K18" s="20">
        <v>203379.68056</v>
      </c>
      <c r="L18" s="16">
        <f>I18+J18+K18</f>
        <v>630793.7283900001</v>
      </c>
      <c r="M18" s="20">
        <v>279870.39942</v>
      </c>
      <c r="N18" s="20">
        <v>150836.47021</v>
      </c>
      <c r="O18" s="20">
        <v>184987.72416</v>
      </c>
      <c r="P18" s="16">
        <f>M18+N18+O18</f>
        <v>615694.59379</v>
      </c>
      <c r="Q18" s="20">
        <v>117045.5629</v>
      </c>
      <c r="R18" s="20">
        <v>114077.69397</v>
      </c>
      <c r="S18" s="20">
        <v>88977.81193</v>
      </c>
      <c r="T18" s="16">
        <f>Q18+R18+S18</f>
        <v>320101.0688</v>
      </c>
      <c r="U18" s="4"/>
    </row>
    <row r="19" spans="1:21" ht="28.5" customHeight="1">
      <c r="A19" s="25" t="s">
        <v>79</v>
      </c>
      <c r="B19" s="14" t="s">
        <v>52</v>
      </c>
      <c r="C19" s="15">
        <f>C21+C23+C24+C25</f>
        <v>2931245.5</v>
      </c>
      <c r="D19" s="16">
        <f>H19+L19+P19+T19</f>
        <v>2931629.45726</v>
      </c>
      <c r="E19" s="15">
        <f>E21+E22+E23+E24+E25</f>
        <v>187859.01916000003</v>
      </c>
      <c r="F19" s="15">
        <f>F21+F22+F23+F24+F25</f>
        <v>197953.04459</v>
      </c>
      <c r="G19" s="15">
        <f>G21+G22+G23+G24+G25</f>
        <v>285834.17545</v>
      </c>
      <c r="H19" s="16">
        <f>E19+F19+G19</f>
        <v>671646.2392</v>
      </c>
      <c r="I19" s="15">
        <f>I21+I22+I23+I24+I25</f>
        <v>236496.11518999998</v>
      </c>
      <c r="J19" s="15">
        <f>J21+J22+J23+J24+J25</f>
        <v>349455.93296</v>
      </c>
      <c r="K19" s="15">
        <f>K21+K22+K23+K24+K25</f>
        <v>276123.50413</v>
      </c>
      <c r="L19" s="16">
        <f>I19+J19+K19</f>
        <v>862075.55228</v>
      </c>
      <c r="M19" s="15">
        <f>M21+M22+M23+M24+M25</f>
        <v>454916.84792</v>
      </c>
      <c r="N19" s="15">
        <f>N21+N22+N23+N24+N25</f>
        <v>208028.32721</v>
      </c>
      <c r="O19" s="15">
        <f>O21+O22+O23+O24+O25</f>
        <v>239239.00016</v>
      </c>
      <c r="P19" s="16">
        <f>N19+O19+M19</f>
        <v>902184.1752899999</v>
      </c>
      <c r="Q19" s="15">
        <f>Q21+Q22+Q23+Q24+Q25</f>
        <v>176753.50890000002</v>
      </c>
      <c r="R19" s="15">
        <f>R21+R22+R23+R24+R25</f>
        <v>173277.28341</v>
      </c>
      <c r="S19" s="15">
        <f>S21+S22+S23+S24+S25</f>
        <v>145692.69818</v>
      </c>
      <c r="T19" s="16">
        <f>Q19+R19+S19</f>
        <v>495723.49049000005</v>
      </c>
      <c r="U19" s="5"/>
    </row>
    <row r="20" spans="1:21" ht="21" customHeight="1">
      <c r="A20" s="26" t="s">
        <v>53</v>
      </c>
      <c r="B20" s="14"/>
      <c r="C20" s="1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ht="42.75" customHeight="1">
      <c r="A21" s="27" t="s">
        <v>86</v>
      </c>
      <c r="B21" s="19" t="s">
        <v>56</v>
      </c>
      <c r="C21" s="21">
        <v>350231.6</v>
      </c>
      <c r="D21" s="20">
        <f>H21+L21+P21+T21</f>
        <v>350231.63326000003</v>
      </c>
      <c r="E21" s="51">
        <v>100</v>
      </c>
      <c r="F21" s="51">
        <v>0</v>
      </c>
      <c r="G21" s="51">
        <v>71467.32126</v>
      </c>
      <c r="H21" s="16">
        <f>E21+F21+G21</f>
        <v>71567.32126</v>
      </c>
      <c r="I21" s="20">
        <v>24650.1</v>
      </c>
      <c r="J21" s="20">
        <v>50790.6</v>
      </c>
      <c r="K21" s="20">
        <v>1950</v>
      </c>
      <c r="L21" s="16">
        <f>I21+J21+K21</f>
        <v>77390.7</v>
      </c>
      <c r="M21" s="20">
        <v>125962.812</v>
      </c>
      <c r="N21" s="20">
        <v>27756.8</v>
      </c>
      <c r="O21" s="20">
        <v>47554</v>
      </c>
      <c r="P21" s="16">
        <f>N21+O21+M21</f>
        <v>201273.61200000002</v>
      </c>
      <c r="Q21" s="20">
        <v>0</v>
      </c>
      <c r="R21" s="20">
        <v>0</v>
      </c>
      <c r="S21" s="20">
        <v>0</v>
      </c>
      <c r="T21" s="16">
        <f>Q21+R21+S21</f>
        <v>0</v>
      </c>
      <c r="U21" s="5"/>
    </row>
    <row r="22" spans="1:21" ht="24.75" customHeight="1" hidden="1">
      <c r="A22" s="27"/>
      <c r="B22" s="19" t="s">
        <v>57</v>
      </c>
      <c r="C22" s="15"/>
      <c r="D22" s="20"/>
      <c r="E22" s="51"/>
      <c r="F22" s="51"/>
      <c r="G22" s="51"/>
      <c r="H22" s="16"/>
      <c r="I22" s="20"/>
      <c r="J22" s="20"/>
      <c r="K22" s="20"/>
      <c r="L22" s="16"/>
      <c r="M22" s="20"/>
      <c r="N22" s="20"/>
      <c r="O22" s="20"/>
      <c r="P22" s="16"/>
      <c r="Q22" s="20"/>
      <c r="R22" s="20"/>
      <c r="S22" s="20"/>
      <c r="T22" s="16"/>
      <c r="U22" s="5"/>
    </row>
    <row r="23" spans="1:21" ht="68.25" customHeight="1">
      <c r="A23" s="27" t="s">
        <v>87</v>
      </c>
      <c r="B23" s="19" t="s">
        <v>58</v>
      </c>
      <c r="C23" s="21">
        <f>2063869.6</f>
        <v>2063869.6</v>
      </c>
      <c r="D23" s="20">
        <f aca="true" t="shared" si="0" ref="D23:D28">H23+L23+P23+T23</f>
        <v>2063869.551</v>
      </c>
      <c r="E23" s="51">
        <v>153617.02616</v>
      </c>
      <c r="F23" s="51">
        <v>158617.63959</v>
      </c>
      <c r="G23" s="51">
        <v>169603.26619</v>
      </c>
      <c r="H23" s="16">
        <f aca="true" t="shared" si="1" ref="H23:H28">E23+F23+G23</f>
        <v>481837.93194000004</v>
      </c>
      <c r="I23" s="20">
        <v>164726.12219</v>
      </c>
      <c r="J23" s="20">
        <v>253247.17796</v>
      </c>
      <c r="K23" s="20">
        <v>190787.15513</v>
      </c>
      <c r="L23" s="16">
        <f aca="true" t="shared" si="2" ref="L23:L28">I23+J23+K23</f>
        <v>608760.45528</v>
      </c>
      <c r="M23" s="20">
        <v>285323.31592</v>
      </c>
      <c r="N23" s="20">
        <v>137484.15221</v>
      </c>
      <c r="O23" s="20">
        <v>155376.73716</v>
      </c>
      <c r="P23" s="16">
        <f>N23+O23+M23</f>
        <v>578184.20529</v>
      </c>
      <c r="Q23" s="20">
        <v>141365.8039</v>
      </c>
      <c r="R23" s="20">
        <v>138935.13841</v>
      </c>
      <c r="S23" s="20">
        <v>114786.01618</v>
      </c>
      <c r="T23" s="16">
        <f aca="true" t="shared" si="3" ref="T23:T28">Q23+R23+S23</f>
        <v>395086.95849</v>
      </c>
      <c r="U23" s="5"/>
    </row>
    <row r="24" spans="1:21" ht="34.5" customHeight="1">
      <c r="A24" s="27" t="s">
        <v>94</v>
      </c>
      <c r="B24" s="19" t="s">
        <v>59</v>
      </c>
      <c r="C24" s="21">
        <v>152.5</v>
      </c>
      <c r="D24" s="20">
        <f t="shared" si="0"/>
        <v>152.5</v>
      </c>
      <c r="E24" s="51">
        <v>0</v>
      </c>
      <c r="F24" s="51">
        <v>0</v>
      </c>
      <c r="G24" s="51">
        <v>0</v>
      </c>
      <c r="H24" s="16">
        <f t="shared" si="1"/>
        <v>0</v>
      </c>
      <c r="I24" s="20">
        <v>0</v>
      </c>
      <c r="J24" s="20">
        <v>0</v>
      </c>
      <c r="K24" s="20">
        <v>0</v>
      </c>
      <c r="L24" s="16">
        <f t="shared" si="2"/>
        <v>0</v>
      </c>
      <c r="M24" s="20">
        <v>0</v>
      </c>
      <c r="N24" s="20">
        <v>0</v>
      </c>
      <c r="O24" s="20">
        <v>0</v>
      </c>
      <c r="P24" s="16">
        <f>N24+O24+M24</f>
        <v>0</v>
      </c>
      <c r="Q24" s="20">
        <v>0</v>
      </c>
      <c r="R24" s="20">
        <v>152.5</v>
      </c>
      <c r="S24" s="20">
        <v>0</v>
      </c>
      <c r="T24" s="16">
        <f t="shared" si="3"/>
        <v>152.5</v>
      </c>
      <c r="U24" s="5"/>
    </row>
    <row r="25" spans="1:21" ht="22.5" customHeight="1">
      <c r="A25" s="27" t="s">
        <v>54</v>
      </c>
      <c r="B25" s="19" t="s">
        <v>60</v>
      </c>
      <c r="C25" s="21">
        <f>516991.8</f>
        <v>516991.8</v>
      </c>
      <c r="D25" s="20">
        <f>H25+L25+P25+T25</f>
        <v>517375.77300000004</v>
      </c>
      <c r="E25" s="20">
        <v>34141.993</v>
      </c>
      <c r="F25" s="20">
        <v>39335.405</v>
      </c>
      <c r="G25" s="20">
        <v>44763.588</v>
      </c>
      <c r="H25" s="16">
        <f t="shared" si="1"/>
        <v>118240.986</v>
      </c>
      <c r="I25" s="20">
        <v>47119.893</v>
      </c>
      <c r="J25" s="20">
        <v>45418.155</v>
      </c>
      <c r="K25" s="20">
        <v>83386.349</v>
      </c>
      <c r="L25" s="16">
        <f t="shared" si="2"/>
        <v>175924.397</v>
      </c>
      <c r="M25" s="20">
        <v>43630.72</v>
      </c>
      <c r="N25" s="20">
        <v>42787.375</v>
      </c>
      <c r="O25" s="20">
        <v>36308.263</v>
      </c>
      <c r="P25" s="16">
        <f>N25+O25+M25</f>
        <v>122726.35800000001</v>
      </c>
      <c r="Q25" s="20">
        <v>35387.705</v>
      </c>
      <c r="R25" s="20">
        <v>34189.645</v>
      </c>
      <c r="S25" s="20">
        <v>30906.682</v>
      </c>
      <c r="T25" s="16">
        <f>Q25+R25+S25</f>
        <v>100484.032</v>
      </c>
      <c r="U25" s="5"/>
    </row>
    <row r="26" spans="1:21" ht="24" customHeight="1">
      <c r="A26" s="25" t="s">
        <v>61</v>
      </c>
      <c r="B26" s="14" t="s">
        <v>62</v>
      </c>
      <c r="C26" s="16">
        <v>-41979.9</v>
      </c>
      <c r="D26" s="16">
        <f t="shared" si="0"/>
        <v>-41979.91226000001</v>
      </c>
      <c r="E26" s="16">
        <f>E15-E19</f>
        <v>-14777.12023000003</v>
      </c>
      <c r="F26" s="16">
        <f>F15-F19</f>
        <v>-16470.513399999996</v>
      </c>
      <c r="G26" s="16">
        <f>G15-G19</f>
        <v>-16201.451549999998</v>
      </c>
      <c r="H26" s="16">
        <f t="shared" si="1"/>
        <v>-47449.085180000024</v>
      </c>
      <c r="I26" s="16">
        <f>I15-I19</f>
        <v>474.45942000002833</v>
      </c>
      <c r="J26" s="16">
        <f>J15-J19</f>
        <v>-16516.45974000002</v>
      </c>
      <c r="K26" s="16">
        <f>K15-K19</f>
        <v>-15130.823570000008</v>
      </c>
      <c r="L26" s="16">
        <f t="shared" si="2"/>
        <v>-31172.82389</v>
      </c>
      <c r="M26" s="16">
        <f>M15-M19</f>
        <v>-92223.4485</v>
      </c>
      <c r="N26" s="16">
        <f>N15-N19</f>
        <v>1311.143000000011</v>
      </c>
      <c r="O26" s="16">
        <f>O15-O19</f>
        <v>6671.7240000000165</v>
      </c>
      <c r="P26" s="16">
        <f>N26+O26+M26</f>
        <v>-84240.58149999997</v>
      </c>
      <c r="Q26" s="16">
        <f>Q15-Q19</f>
        <v>50770.054000000004</v>
      </c>
      <c r="R26" s="16">
        <f>R15-R19</f>
        <v>33795.41055999999</v>
      </c>
      <c r="S26" s="16">
        <f>S15-S19</f>
        <v>36317.11374999999</v>
      </c>
      <c r="T26" s="16">
        <f t="shared" si="3"/>
        <v>120882.57830999998</v>
      </c>
      <c r="U26" s="5"/>
    </row>
    <row r="27" spans="1:21" ht="33.75" customHeight="1">
      <c r="A27" s="25" t="s">
        <v>63</v>
      </c>
      <c r="B27" s="14" t="s">
        <v>64</v>
      </c>
      <c r="C27" s="16">
        <f>-C26</f>
        <v>41979.9</v>
      </c>
      <c r="D27" s="16">
        <f t="shared" si="0"/>
        <v>41979.91226000001</v>
      </c>
      <c r="E27" s="16">
        <f>-E26</f>
        <v>14777.12023000003</v>
      </c>
      <c r="F27" s="16">
        <f>-F26</f>
        <v>16470.513399999996</v>
      </c>
      <c r="G27" s="16">
        <f>-G26</f>
        <v>16201.451549999998</v>
      </c>
      <c r="H27" s="16">
        <f t="shared" si="1"/>
        <v>47449.085180000024</v>
      </c>
      <c r="I27" s="16">
        <f>-I26</f>
        <v>-474.45942000002833</v>
      </c>
      <c r="J27" s="16">
        <f>-J26</f>
        <v>16516.45974000002</v>
      </c>
      <c r="K27" s="16">
        <f>-K26</f>
        <v>15130.823570000008</v>
      </c>
      <c r="L27" s="16">
        <f t="shared" si="2"/>
        <v>31172.82389</v>
      </c>
      <c r="M27" s="16">
        <f>-M26</f>
        <v>92223.4485</v>
      </c>
      <c r="N27" s="16">
        <f>-N26</f>
        <v>-1311.143000000011</v>
      </c>
      <c r="O27" s="16">
        <f>-O26</f>
        <v>-6671.7240000000165</v>
      </c>
      <c r="P27" s="16">
        <f>M27+N27+O27</f>
        <v>84240.58149999997</v>
      </c>
      <c r="Q27" s="16">
        <f>-Q26</f>
        <v>-50770.054000000004</v>
      </c>
      <c r="R27" s="16">
        <f>-R26</f>
        <v>-33795.41055999999</v>
      </c>
      <c r="S27" s="16">
        <f>-S26</f>
        <v>-36317.11374999999</v>
      </c>
      <c r="T27" s="16">
        <f t="shared" si="3"/>
        <v>-120882.57830999998</v>
      </c>
      <c r="U27" s="5"/>
    </row>
    <row r="28" spans="1:21" ht="44.25" customHeight="1">
      <c r="A28" s="28" t="s">
        <v>65</v>
      </c>
      <c r="B28" s="14" t="s">
        <v>66</v>
      </c>
      <c r="C28" s="16">
        <f>C32+C31+C30+C33+C34</f>
        <v>0</v>
      </c>
      <c r="D28" s="16">
        <f t="shared" si="0"/>
        <v>0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6">
        <f>N28+O28+M28</f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3"/>
        <v>0</v>
      </c>
      <c r="U28" s="5"/>
    </row>
    <row r="29" spans="1:21" ht="26.25" customHeight="1">
      <c r="A29" s="26" t="s">
        <v>53</v>
      </c>
      <c r="B29" s="14"/>
      <c r="C29" s="2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47" t="s">
        <v>99</v>
      </c>
      <c r="B30" s="48" t="s">
        <v>67</v>
      </c>
      <c r="C30" s="20">
        <v>0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aca="true" t="shared" si="7" ref="T30:T35">Q30+R30+S30</f>
        <v>0</v>
      </c>
      <c r="U30" s="5"/>
    </row>
    <row r="31" spans="1:21" ht="39" customHeight="1">
      <c r="A31" s="47" t="s">
        <v>100</v>
      </c>
      <c r="B31" s="48" t="s">
        <v>68</v>
      </c>
      <c r="C31" s="20">
        <v>0</v>
      </c>
      <c r="D31" s="20">
        <f>H31+L31+P31+T31</f>
        <v>0</v>
      </c>
      <c r="E31" s="29">
        <v>0</v>
      </c>
      <c r="F31" s="29">
        <v>0</v>
      </c>
      <c r="G31" s="29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47" t="s">
        <v>101</v>
      </c>
      <c r="B32" s="48" t="s">
        <v>69</v>
      </c>
      <c r="C32" s="30">
        <v>0</v>
      </c>
      <c r="D32" s="20">
        <f>H32+L32+P32+T32</f>
        <v>0</v>
      </c>
      <c r="E32" s="29">
        <v>0</v>
      </c>
      <c r="F32" s="29">
        <v>0</v>
      </c>
      <c r="G32" s="29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7" t="s">
        <v>88</v>
      </c>
      <c r="B33" s="48" t="s">
        <v>102</v>
      </c>
      <c r="C33" s="30">
        <v>0</v>
      </c>
      <c r="D33" s="20">
        <f>H33+L33+P33+T33</f>
        <v>0</v>
      </c>
      <c r="E33" s="29">
        <v>0</v>
      </c>
      <c r="F33" s="29">
        <v>0</v>
      </c>
      <c r="G33" s="29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49" t="s">
        <v>103</v>
      </c>
      <c r="B34" s="48" t="s">
        <v>104</v>
      </c>
      <c r="C34" s="30">
        <v>0</v>
      </c>
      <c r="D34" s="20">
        <f>H34+L34+P34+T34</f>
        <v>0</v>
      </c>
      <c r="E34" s="29">
        <v>0</v>
      </c>
      <c r="F34" s="29">
        <v>0</v>
      </c>
      <c r="G34" s="29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8" t="s">
        <v>89</v>
      </c>
      <c r="B35" s="14" t="s">
        <v>70</v>
      </c>
      <c r="C35" s="16">
        <f>C37+C38+C39+C40</f>
        <v>95140.558</v>
      </c>
      <c r="D35" s="16">
        <f>D37+D38+D39+D40</f>
        <v>95140.558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11874.228</v>
      </c>
      <c r="P35" s="16">
        <f>M35+N35+O35</f>
        <v>11874.228</v>
      </c>
      <c r="Q35" s="16">
        <f>Q37+Q38+Q39+Q40</f>
        <v>0</v>
      </c>
      <c r="R35" s="16">
        <f>R37+R38+R39+R40</f>
        <v>69266.33</v>
      </c>
      <c r="S35" s="16">
        <f>S37+S38+S39+S40</f>
        <v>14000</v>
      </c>
      <c r="T35" s="16">
        <f t="shared" si="7"/>
        <v>83266.33</v>
      </c>
      <c r="U35" s="5"/>
    </row>
    <row r="36" spans="1:21" ht="14.25" customHeight="1">
      <c r="A36" s="26" t="s">
        <v>53</v>
      </c>
      <c r="B36" s="14"/>
      <c r="C36" s="20"/>
      <c r="D36" s="20"/>
      <c r="E36" s="29"/>
      <c r="F36" s="29"/>
      <c r="G36" s="29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50" t="s">
        <v>105</v>
      </c>
      <c r="B37" s="48" t="s">
        <v>71</v>
      </c>
      <c r="C37" s="20">
        <v>0</v>
      </c>
      <c r="D37" s="20">
        <f>H37+L37+P37+T37</f>
        <v>0</v>
      </c>
      <c r="E37" s="29">
        <v>0</v>
      </c>
      <c r="F37" s="29">
        <v>0</v>
      </c>
      <c r="G37" s="29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ht="39.75" customHeight="1">
      <c r="A38" s="47" t="s">
        <v>106</v>
      </c>
      <c r="B38" s="48" t="s">
        <v>72</v>
      </c>
      <c r="C38" s="20">
        <v>95140.558</v>
      </c>
      <c r="D38" s="20">
        <f>H38+L38+P38+T38</f>
        <v>95140.558</v>
      </c>
      <c r="E38" s="29">
        <v>0</v>
      </c>
      <c r="F38" s="29">
        <v>0</v>
      </c>
      <c r="G38" s="29">
        <v>0</v>
      </c>
      <c r="H38" s="16">
        <f>E38+F38+G38</f>
        <v>0</v>
      </c>
      <c r="I38" s="20">
        <v>0</v>
      </c>
      <c r="J38" s="20">
        <v>0</v>
      </c>
      <c r="K38" s="20">
        <v>0</v>
      </c>
      <c r="L38" s="16">
        <f>I38+J38+K38</f>
        <v>0</v>
      </c>
      <c r="M38" s="20">
        <v>0</v>
      </c>
      <c r="N38" s="20">
        <v>0</v>
      </c>
      <c r="O38" s="20">
        <v>11874.228</v>
      </c>
      <c r="P38" s="16">
        <f>N38+O38+M38</f>
        <v>11874.228</v>
      </c>
      <c r="Q38" s="20">
        <v>0</v>
      </c>
      <c r="R38" s="20">
        <v>69266.33</v>
      </c>
      <c r="S38" s="20">
        <v>14000</v>
      </c>
      <c r="T38" s="16">
        <f>Q38+R38+S38</f>
        <v>83266.33</v>
      </c>
      <c r="U38" s="5"/>
    </row>
    <row r="39" spans="1:21" ht="26.25" customHeight="1">
      <c r="A39" s="47" t="s">
        <v>107</v>
      </c>
      <c r="B39" s="48" t="s">
        <v>108</v>
      </c>
      <c r="C39" s="20">
        <v>0</v>
      </c>
      <c r="D39" s="20">
        <f>H39+L39+P39+T39</f>
        <v>0</v>
      </c>
      <c r="E39" s="29">
        <v>0</v>
      </c>
      <c r="F39" s="29">
        <v>0</v>
      </c>
      <c r="G39" s="29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50" t="s">
        <v>109</v>
      </c>
      <c r="B40" s="48" t="s">
        <v>110</v>
      </c>
      <c r="C40" s="20">
        <v>0</v>
      </c>
      <c r="D40" s="20">
        <f>H40+L40+P40+T40</f>
        <v>0</v>
      </c>
      <c r="E40" s="29">
        <v>0</v>
      </c>
      <c r="F40" s="29">
        <v>0</v>
      </c>
      <c r="G40" s="29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1" t="s">
        <v>90</v>
      </c>
      <c r="B41" s="14" t="s">
        <v>73</v>
      </c>
      <c r="C41" s="16">
        <f>C26+C28-C35</f>
        <v>-137120.458</v>
      </c>
      <c r="D41" s="16">
        <f>H41+L41+P41+T41</f>
        <v>-137120.47026000003</v>
      </c>
      <c r="E41" s="16">
        <f>E26+E28-E35</f>
        <v>-14777.12023000003</v>
      </c>
      <c r="F41" s="16">
        <f>F26+F28-F35</f>
        <v>-16470.513399999996</v>
      </c>
      <c r="G41" s="16">
        <f>G26+G28-G35</f>
        <v>-16201.451549999998</v>
      </c>
      <c r="H41" s="16">
        <f>E41+F41+G41</f>
        <v>-47449.085180000024</v>
      </c>
      <c r="I41" s="16">
        <f>I26+I28-I35</f>
        <v>474.45942000002833</v>
      </c>
      <c r="J41" s="16">
        <f>J26+J28-J35</f>
        <v>-16516.45974000002</v>
      </c>
      <c r="K41" s="16">
        <f>K26+K28-K35</f>
        <v>-15130.823570000008</v>
      </c>
      <c r="L41" s="16">
        <f>I41+J41+K41</f>
        <v>-31172.82389</v>
      </c>
      <c r="M41" s="16">
        <f>M26+M28-M35</f>
        <v>-92223.4485</v>
      </c>
      <c r="N41" s="16">
        <f>N26+N28-N35</f>
        <v>1311.143000000011</v>
      </c>
      <c r="O41" s="16">
        <f>O26+O28-O35</f>
        <v>-5202.503999999983</v>
      </c>
      <c r="P41" s="16">
        <f>N41+O41+M41</f>
        <v>-96114.80949999997</v>
      </c>
      <c r="Q41" s="16">
        <f>Q26+Q28-Q35</f>
        <v>50770.054000000004</v>
      </c>
      <c r="R41" s="16">
        <f>R26+R28-R35</f>
        <v>-35470.91944000001</v>
      </c>
      <c r="S41" s="16">
        <f>S26+S28-S35</f>
        <v>22317.11374999999</v>
      </c>
      <c r="T41" s="16">
        <f>Q41+R41+S41</f>
        <v>37616.24830999998</v>
      </c>
      <c r="U41" s="5"/>
    </row>
    <row r="42" spans="1:21" ht="84.75" customHeight="1">
      <c r="A42" s="32" t="s">
        <v>91</v>
      </c>
      <c r="B42" s="14" t="s">
        <v>74</v>
      </c>
      <c r="C42" s="30">
        <v>247161.16964</v>
      </c>
      <c r="D42" s="20">
        <f>C42</f>
        <v>247161.16964</v>
      </c>
      <c r="E42" s="20">
        <v>247161.16964</v>
      </c>
      <c r="F42" s="20">
        <f>E43</f>
        <v>232384.04940999998</v>
      </c>
      <c r="G42" s="20">
        <f>F43</f>
        <v>215913.53600999998</v>
      </c>
      <c r="H42" s="20">
        <f>E42</f>
        <v>247161.16964</v>
      </c>
      <c r="I42" s="20">
        <f>H43</f>
        <v>199712.08445999998</v>
      </c>
      <c r="J42" s="20">
        <f>I43</f>
        <v>200186.54388</v>
      </c>
      <c r="K42" s="20">
        <f>J43</f>
        <v>183670.08414</v>
      </c>
      <c r="L42" s="20">
        <f>I42</f>
        <v>199712.08445999998</v>
      </c>
      <c r="M42" s="20">
        <f aca="true" t="shared" si="8" ref="M42:S42">L43</f>
        <v>168539.26056999998</v>
      </c>
      <c r="N42" s="20">
        <f t="shared" si="8"/>
        <v>76315.81206999999</v>
      </c>
      <c r="O42" s="20">
        <f t="shared" si="8"/>
        <v>77626.95507</v>
      </c>
      <c r="P42" s="20">
        <f>M42</f>
        <v>168539.26056999998</v>
      </c>
      <c r="Q42" s="20">
        <f>P43</f>
        <v>72424.45107000001</v>
      </c>
      <c r="R42" s="20">
        <f>Q43</f>
        <v>123194.50507000001</v>
      </c>
      <c r="S42" s="20">
        <f t="shared" si="8"/>
        <v>87723.58563</v>
      </c>
      <c r="T42" s="20">
        <f>Q42</f>
        <v>72424.45107000001</v>
      </c>
      <c r="U42" s="5"/>
    </row>
    <row r="43" spans="1:21" ht="75" customHeight="1">
      <c r="A43" s="32" t="s">
        <v>92</v>
      </c>
      <c r="B43" s="14" t="s">
        <v>75</v>
      </c>
      <c r="C43" s="30">
        <f>C42+C41</f>
        <v>110040.71164</v>
      </c>
      <c r="D43" s="30">
        <f>D42+D41</f>
        <v>110040.69937999998</v>
      </c>
      <c r="E43" s="20">
        <f aca="true" t="shared" si="9" ref="E43:K43">E42+E41</f>
        <v>232384.04940999998</v>
      </c>
      <c r="F43" s="30">
        <f t="shared" si="9"/>
        <v>215913.53600999998</v>
      </c>
      <c r="G43" s="30">
        <f t="shared" si="9"/>
        <v>199712.08445999998</v>
      </c>
      <c r="H43" s="30">
        <f>G43</f>
        <v>199712.08445999998</v>
      </c>
      <c r="I43" s="30">
        <f t="shared" si="9"/>
        <v>200186.54388</v>
      </c>
      <c r="J43" s="30">
        <f t="shared" si="9"/>
        <v>183670.08414</v>
      </c>
      <c r="K43" s="30">
        <f t="shared" si="9"/>
        <v>168539.26056999998</v>
      </c>
      <c r="L43" s="30">
        <f>K43</f>
        <v>168539.26056999998</v>
      </c>
      <c r="M43" s="30">
        <f aca="true" t="shared" si="10" ref="M43:R43">M42+M41</f>
        <v>76315.81206999999</v>
      </c>
      <c r="N43" s="30">
        <f t="shared" si="10"/>
        <v>77626.95507</v>
      </c>
      <c r="O43" s="30">
        <f t="shared" si="10"/>
        <v>72424.45107000001</v>
      </c>
      <c r="P43" s="30">
        <f>O43</f>
        <v>72424.45107000001</v>
      </c>
      <c r="Q43" s="30">
        <f>Q42+Q41</f>
        <v>123194.50507000001</v>
      </c>
      <c r="R43" s="30">
        <f t="shared" si="10"/>
        <v>87723.58563</v>
      </c>
      <c r="S43" s="30">
        <f>S42+S41</f>
        <v>110040.69937999999</v>
      </c>
      <c r="T43" s="30">
        <f>S43</f>
        <v>110040.69937999999</v>
      </c>
      <c r="U43" s="5"/>
    </row>
    <row r="44" spans="1:21" ht="105" customHeight="1">
      <c r="A44" s="32" t="s">
        <v>93</v>
      </c>
      <c r="B44" s="14" t="s">
        <v>76</v>
      </c>
      <c r="C44" s="20">
        <f>C42-C43</f>
        <v>137120.458</v>
      </c>
      <c r="D44" s="20">
        <f>D42-D43</f>
        <v>137120.47026000003</v>
      </c>
      <c r="E44" s="20">
        <f aca="true" t="shared" si="11" ref="E44:T44">E42-E43</f>
        <v>14777.12023000003</v>
      </c>
      <c r="F44" s="20">
        <f t="shared" si="11"/>
        <v>16470.513399999996</v>
      </c>
      <c r="G44" s="20">
        <f t="shared" si="11"/>
        <v>16201.451549999998</v>
      </c>
      <c r="H44" s="20">
        <f t="shared" si="11"/>
        <v>47449.085180000024</v>
      </c>
      <c r="I44" s="20">
        <f t="shared" si="11"/>
        <v>-474.45942000002833</v>
      </c>
      <c r="J44" s="20">
        <f t="shared" si="11"/>
        <v>16516.45974000002</v>
      </c>
      <c r="K44" s="20">
        <f t="shared" si="11"/>
        <v>15130.823570000008</v>
      </c>
      <c r="L44" s="20">
        <f t="shared" si="11"/>
        <v>31172.82389</v>
      </c>
      <c r="M44" s="20">
        <f t="shared" si="11"/>
        <v>92223.4485</v>
      </c>
      <c r="N44" s="20">
        <f t="shared" si="11"/>
        <v>-1311.143000000011</v>
      </c>
      <c r="O44" s="20">
        <f t="shared" si="11"/>
        <v>5202.503999999986</v>
      </c>
      <c r="P44" s="20">
        <f t="shared" si="11"/>
        <v>96114.80949999997</v>
      </c>
      <c r="Q44" s="20">
        <f t="shared" si="11"/>
        <v>-50770.054000000004</v>
      </c>
      <c r="R44" s="20">
        <f t="shared" si="11"/>
        <v>35470.91944000001</v>
      </c>
      <c r="S44" s="20">
        <f t="shared" si="11"/>
        <v>-22317.11374999999</v>
      </c>
      <c r="T44" s="20">
        <f t="shared" si="11"/>
        <v>-37616.24830999998</v>
      </c>
      <c r="U44" s="5"/>
    </row>
    <row r="45" spans="1:21" ht="66" customHeight="1">
      <c r="A45" s="33" t="s">
        <v>82</v>
      </c>
      <c r="B45" s="14" t="s">
        <v>77</v>
      </c>
      <c r="C45" s="1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4"/>
      <c r="B46" s="57" t="s">
        <v>97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5"/>
      <c r="O46" s="34"/>
      <c r="P46" s="34"/>
      <c r="Q46" s="34"/>
      <c r="R46" s="34"/>
      <c r="S46" s="34"/>
      <c r="T46" s="34"/>
      <c r="U46" s="5"/>
    </row>
    <row r="47" spans="1:21" s="41" customFormat="1" ht="33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9"/>
      <c r="O47" s="36"/>
      <c r="P47" s="36"/>
      <c r="Q47" s="36"/>
      <c r="R47" s="36"/>
      <c r="S47" s="36"/>
      <c r="T47" s="36"/>
      <c r="U47" s="40"/>
    </row>
    <row r="48" spans="1:21" s="41" customFormat="1" ht="18" hidden="1">
      <c r="A48" s="40"/>
      <c r="B48" s="37"/>
      <c r="C48" s="37"/>
      <c r="D48" s="42" t="s">
        <v>44</v>
      </c>
      <c r="E48" s="43"/>
      <c r="F48" s="43"/>
      <c r="G48" s="43"/>
      <c r="H48" s="43"/>
      <c r="I48" s="43"/>
      <c r="J48" s="44" t="s">
        <v>49</v>
      </c>
      <c r="K48" s="45"/>
      <c r="L48" s="45"/>
      <c r="M48" s="45"/>
      <c r="N48" s="40"/>
      <c r="O48" s="40"/>
      <c r="P48" s="40"/>
      <c r="Q48" s="40"/>
      <c r="R48" s="40"/>
      <c r="S48" s="40"/>
      <c r="T48" s="40"/>
      <c r="U48" s="40"/>
    </row>
    <row r="49" spans="1:21" s="41" customFormat="1" ht="39" customHeight="1">
      <c r="A49" s="40"/>
      <c r="B49" s="58" t="s">
        <v>98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40"/>
      <c r="O49" s="46"/>
      <c r="P49" s="40"/>
      <c r="Q49" s="40"/>
      <c r="R49" s="40"/>
      <c r="S49" s="40"/>
      <c r="T49" s="40"/>
      <c r="U49" s="40"/>
    </row>
    <row r="50" spans="3:5" ht="12.75">
      <c r="C50" s="3"/>
      <c r="E50" s="3"/>
    </row>
    <row r="51" ht="12.75" hidden="1">
      <c r="C51" s="3" t="e">
        <f>C18-#REF!</f>
        <v>#REF!</v>
      </c>
    </row>
    <row r="52" ht="12.75" hidden="1">
      <c r="C52" s="3">
        <f>C17+C31</f>
        <v>895293</v>
      </c>
    </row>
    <row r="53" ht="12.75" hidden="1">
      <c r="C53" s="3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968503937007874" right="0.15748031496062992" top="0.5905511811023623" bottom="0.5905511811023623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2022-03-23T05:31:12Z</cp:lastPrinted>
  <dcterms:created xsi:type="dcterms:W3CDTF">2011-02-18T08:58:48Z</dcterms:created>
  <dcterms:modified xsi:type="dcterms:W3CDTF">2022-04-06T11:41:47Z</dcterms:modified>
  <cp:category/>
  <cp:version/>
  <cp:contentType/>
  <cp:contentStatus/>
</cp:coreProperties>
</file>