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7\08\Р_685_О\"/>
    </mc:Choice>
  </mc:AlternateContent>
  <bookViews>
    <workbookView xWindow="480" yWindow="210" windowWidth="20610" windowHeight="9465"/>
  </bookViews>
  <sheets>
    <sheet name="Приложение №1" sheetId="1" r:id="rId1"/>
    <sheet name="Приложение №2" sheetId="2" r:id="rId2"/>
    <sheet name="Приложение №3" sheetId="3" r:id="rId3"/>
    <sheet name="Лист1" sheetId="4" r:id="rId4"/>
  </sheets>
  <definedNames>
    <definedName name="_xlnm._FilterDatabase" localSheetId="2" hidden="1">'Приложение №3'!$A$9:$X$75</definedName>
  </definedNames>
  <calcPr calcId="152511" calcOnSave="0"/>
</workbook>
</file>

<file path=xl/calcChain.xml><?xml version="1.0" encoding="utf-8"?>
<calcChain xmlns="http://schemas.openxmlformats.org/spreadsheetml/2006/main">
  <c r="S179" i="1" l="1"/>
  <c r="I33" i="3" l="1"/>
  <c r="G16" i="3"/>
  <c r="D53" i="3"/>
  <c r="D40" i="3"/>
  <c r="D33" i="3"/>
  <c r="D26" i="3"/>
  <c r="D21" i="3"/>
  <c r="D19" i="3"/>
  <c r="D10" i="3" s="1"/>
  <c r="D16" i="3"/>
  <c r="N13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R87" i="2"/>
  <c r="P87" i="2"/>
  <c r="O87" i="2"/>
  <c r="N87" i="2"/>
  <c r="K87" i="2"/>
  <c r="J87" i="2"/>
  <c r="I87" i="2"/>
  <c r="H87" i="2"/>
  <c r="Q87" i="2" s="1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R59" i="2"/>
  <c r="P59" i="2"/>
  <c r="O59" i="2"/>
  <c r="N59" i="2"/>
  <c r="K59" i="2"/>
  <c r="J59" i="2"/>
  <c r="I59" i="2"/>
  <c r="H59" i="2"/>
  <c r="Q59" i="2" s="1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R11" i="2"/>
  <c r="M11" i="2"/>
  <c r="Q11" i="2" s="1"/>
  <c r="K11" i="2"/>
  <c r="J11" i="2"/>
  <c r="I11" i="2"/>
  <c r="H11" i="2"/>
  <c r="R85" i="1" l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 s="1"/>
  <c r="R9" i="1"/>
  <c r="Q9" i="1"/>
  <c r="P9" i="1"/>
  <c r="O9" i="1"/>
  <c r="N9" i="1"/>
  <c r="M9" i="1"/>
  <c r="L9" i="1"/>
  <c r="K9" i="1"/>
  <c r="J9" i="1"/>
  <c r="I9" i="1"/>
  <c r="G9" i="1"/>
  <c r="F9" i="1"/>
  <c r="E9" i="1"/>
  <c r="D52" i="1"/>
  <c r="D39" i="1"/>
  <c r="D32" i="1"/>
  <c r="D25" i="1"/>
  <c r="D20" i="1"/>
  <c r="D18" i="1"/>
  <c r="D15" i="1"/>
  <c r="H12" i="1"/>
  <c r="C9" i="1"/>
  <c r="D9" i="1" l="1"/>
  <c r="H9" i="1"/>
</calcChain>
</file>

<file path=xl/sharedStrings.xml><?xml version="1.0" encoding="utf-8"?>
<sst xmlns="http://schemas.openxmlformats.org/spreadsheetml/2006/main" count="1382" uniqueCount="316">
  <si>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</si>
  <si>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</si>
  <si>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</si>
  <si>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</si>
  <si>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</si>
  <si>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</si>
  <si>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</si>
  <si>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</si>
  <si>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</si>
  <si>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</si>
  <si>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</si>
  <si>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</si>
  <si>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</si>
  <si>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</si>
  <si>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</si>
  <si>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</si>
  <si>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</si>
  <si>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</si>
  <si>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</si>
  <si>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</si>
  <si>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</si>
  <si>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</si>
  <si>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</si>
  <si>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</si>
  <si>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</si>
  <si>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</si>
  <si>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</si>
  <si>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</si>
  <si>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</si>
  <si>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</si>
  <si>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</si>
  <si>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</si>
  <si>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</si>
  <si>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</si>
  <si>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</si>
  <si>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</si>
  <si>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</si>
  <si>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</si>
  <si>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</si>
  <si>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</si>
  <si>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</si>
  <si>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</si>
  <si>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Панельные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</si>
  <si>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</si>
  <si>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</si>
  <si>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</si>
  <si>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</si>
  <si>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</si>
  <si>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</si>
  <si>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</si>
  <si>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Каменные, кирпичные</t>
  </si>
  <si>
    <t>Блочные</t>
  </si>
  <si>
    <t>Деревянные</t>
  </si>
  <si>
    <t>Итого по город Муром</t>
  </si>
  <si>
    <t>г Муром ул 30 лет Победы д.2</t>
  </si>
  <si>
    <t>г Муром ул 30 лет Победы д.4</t>
  </si>
  <si>
    <t>г Муром ул 30 лет Победы д.9</t>
  </si>
  <si>
    <t>г Муром ул 30 лет Победы д.11</t>
  </si>
  <si>
    <t>г Муром ул Амосова, 50</t>
  </si>
  <si>
    <t>г Муром ул Артема д.1А</t>
  </si>
  <si>
    <t>г Муром ул Войкова д.2Б</t>
  </si>
  <si>
    <t>г Муром ул Войкова д.2В</t>
  </si>
  <si>
    <t>г Муром ул Войкова д.9</t>
  </si>
  <si>
    <t>г Муром ул Дзержинского д.2А</t>
  </si>
  <si>
    <t>г Муром ул Заводская д.1</t>
  </si>
  <si>
    <t>г Муром ул Заводская д.3</t>
  </si>
  <si>
    <t>г Муром ул Кирова д.17</t>
  </si>
  <si>
    <t>г Муром ул Кленовая д.32</t>
  </si>
  <si>
    <t>г Муром ул Ковровская д.1</t>
  </si>
  <si>
    <t>г Муром ул Ковровская д.3</t>
  </si>
  <si>
    <t>г Муром ул Ковровская д.5</t>
  </si>
  <si>
    <t>г Муром ул Коммунистическая д.36</t>
  </si>
  <si>
    <t>г Муром пр-д Кооперативный д.1</t>
  </si>
  <si>
    <t>г Муром ул Красногвардейская д.10А</t>
  </si>
  <si>
    <t>г Муром ул Куликова д.13</t>
  </si>
  <si>
    <t>г Муром ул Куликова д.19</t>
  </si>
  <si>
    <t>г Муром ул Куликова д.23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</si>
  <si>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</si>
  <si>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</si>
  <si>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</si>
  <si>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</si>
  <si>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Ленинградская д.2</t>
  </si>
  <si>
    <t>г Муром ул Льва Толстого д.97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</si>
  <si>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</si>
  <si>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</si>
  <si>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</si>
  <si>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д.64</t>
  </si>
  <si>
    <t>г Муром ул Московская д.85</t>
  </si>
  <si>
    <t>г Муром ул Московская д.116</t>
  </si>
  <si>
    <t>п Муромский ул Северная д.7</t>
  </si>
  <si>
    <t>г Муром ул Пролетарская д.60</t>
  </si>
  <si>
    <t>г Муром ш Радиозаводское д.32</t>
  </si>
  <si>
    <t>г Муром ул Серова д.40</t>
  </si>
  <si>
    <t>г Муром ул Советская д.45</t>
  </si>
  <si>
    <t>г Муром п Фабрики им П.Л.Войкова д.23</t>
  </si>
  <si>
    <t>г Муром ул Южная д.2</t>
  </si>
  <si>
    <t>г Муром ул Южная д.10</t>
  </si>
  <si>
    <t>602,8</t>
  </si>
  <si>
    <t>г Муром ул Ленинградская д.25</t>
  </si>
  <si>
    <t>г Муром ул Экземплярского д.45</t>
  </si>
  <si>
    <t>г Муром ул Лаврентьева д.11</t>
  </si>
  <si>
    <t>г Муром ул Льва Толстого д.96</t>
  </si>
  <si>
    <t>г Муром ул Заводская д.21</t>
  </si>
  <si>
    <t>г Муром ул Красногвардейская д.78</t>
  </si>
  <si>
    <t>г Муром ул Куликова д.1</t>
  </si>
  <si>
    <t>г Муром ул Ленинградская д.28</t>
  </si>
  <si>
    <t>г Муром ул Ленинградская д.9</t>
  </si>
  <si>
    <t>г Муром ул Механизаторов п, 54</t>
  </si>
  <si>
    <t>г Муром ул Мечникова д.56</t>
  </si>
  <si>
    <t>г Муром ул Мичуринская д.21</t>
  </si>
  <si>
    <t>г Муром ул Московская д.120</t>
  </si>
  <si>
    <t>г Муром ул Московская д.71</t>
  </si>
  <si>
    <t>г Муром ул Октябрьская д.7</t>
  </si>
  <si>
    <t>г Муром ул Советская д.2</t>
  </si>
  <si>
    <t>г Муром ул Воровского д.75</t>
  </si>
  <si>
    <t>г Муром ш Карачаровское д.34</t>
  </si>
  <si>
    <t>г Муром ул Кирова д.30</t>
  </si>
  <si>
    <t>г Муром ул Лакина д.41</t>
  </si>
  <si>
    <t>г Муром ул Ленина д.2</t>
  </si>
  <si>
    <t>г Муром ул Ленинградская д.15</t>
  </si>
  <si>
    <t>г Муром ул Октябрьская д.52</t>
  </si>
  <si>
    <t>г Муром ул Первомайская д.22</t>
  </si>
  <si>
    <t>г Муром ул Пролетарская д.1</t>
  </si>
  <si>
    <t>г Муром ул Пролетарская д.19</t>
  </si>
  <si>
    <t>г Муром ул Экземплярского д.70</t>
  </si>
  <si>
    <t>г Муром ул 30 лет Победы д.1</t>
  </si>
  <si>
    <t>г Муром ул Артема д.2</t>
  </si>
  <si>
    <t>г Муром ул Владимирская д.2</t>
  </si>
  <si>
    <t>г Муром ул Войкова д.2А</t>
  </si>
  <si>
    <t>г Муром ул Воровского д.16А</t>
  </si>
  <si>
    <t>г Муром ул Гоголева д.10</t>
  </si>
  <si>
    <t>г Муром ул Дзержинского д.51</t>
  </si>
  <si>
    <t>г Муром ул Заводская д.2</t>
  </si>
  <si>
    <t>г Муром ул Казанская д.2Б</t>
  </si>
  <si>
    <t>г Муром ул Калинина д.33</t>
  </si>
  <si>
    <t>г Муром ул Калинина д.45</t>
  </si>
  <si>
    <t>г Муром ш Карачаровское д.11</t>
  </si>
  <si>
    <t>г Муром ш Карачаровское д.26</t>
  </si>
  <si>
    <t>г Муром ул Карла Маркса д.34</t>
  </si>
  <si>
    <t>г Муром ул Кирова д.12</t>
  </si>
  <si>
    <t>г Муром ул Кирова д.16</t>
  </si>
  <si>
    <t>г Муром ул Кирова д.18</t>
  </si>
  <si>
    <t>г Муром ул Кирова д.22</t>
  </si>
  <si>
    <t>г Муром ул Кирова д.24</t>
  </si>
  <si>
    <t>г Муром ул Кирова д.26</t>
  </si>
  <si>
    <t>г Муром ул Кирова д.28</t>
  </si>
  <si>
    <t>г Муром ул Ковровская д.1А</t>
  </si>
  <si>
    <t>г Муром ул Кожевники д.11</t>
  </si>
  <si>
    <t>г Муром ул Коммунистическая д.40</t>
  </si>
  <si>
    <t>г Муром ул Коммунистическая д.9</t>
  </si>
  <si>
    <t>г Муром ул Комсомольская д.1А</t>
  </si>
  <si>
    <t>г Муром ул Кооперативная д.10</t>
  </si>
  <si>
    <t>г Муром ул Красноармейская д.2</t>
  </si>
  <si>
    <t>г Муром ул Красноармейская д.25</t>
  </si>
  <si>
    <t>г Муром ул Красногвардейская д.8А</t>
  </si>
  <si>
    <t>г Муром пер Красногвардейский д.4</t>
  </si>
  <si>
    <t>г Муром ул Куйбышева д.24А</t>
  </si>
  <si>
    <t>г Муром ул Куйбышева д.30</t>
  </si>
  <si>
    <t>г Муром ул Куликова д.16</t>
  </si>
  <si>
    <t>г Муром ул Куликова д.17</t>
  </si>
  <si>
    <t>г Муром съезд Лакина д.1А</t>
  </si>
  <si>
    <t>г Муром ул Лакина д.89</t>
  </si>
  <si>
    <t>г Муром ул Ленина д.28</t>
  </si>
  <si>
    <t>г Муром ул Ленина д.4</t>
  </si>
  <si>
    <t>г Муром ул Ленинградская д.21</t>
  </si>
  <si>
    <t>г Муром ул Ленинградская д.34/3</t>
  </si>
  <si>
    <t>г Муром ул Ленинградская д.4</t>
  </si>
  <si>
    <t>г Муром ул Льва Толстого д.107</t>
  </si>
  <si>
    <t>г Муром ул Льва Толстого д.13А</t>
  </si>
  <si>
    <t>г Муром ул Льва Толстого д.13Б</t>
  </si>
  <si>
    <t>г Муром ул Льва Толстого д.74</t>
  </si>
  <si>
    <t>г Муром ул Льва Толстого д.80</t>
  </si>
  <si>
    <t>г Муром ул Льва Толстого д.94</t>
  </si>
  <si>
    <t>г Муром п Механизаторов д.50А</t>
  </si>
  <si>
    <t>г Муром п Механизаторов д.51</t>
  </si>
  <si>
    <t>г Муром ул Мичуринская д.19</t>
  </si>
  <si>
    <t>г Муром ул Мичуринская д.23</t>
  </si>
  <si>
    <t>г Муром ул Московская д.108</t>
  </si>
  <si>
    <t>г Муром ул Московская д.112</t>
  </si>
  <si>
    <t>г Муром ул Московская д.115</t>
  </si>
  <si>
    <t>г Муром ул Московская д.119</t>
  </si>
  <si>
    <t>г Муром ул Московская д.30</t>
  </si>
  <si>
    <t>г Муром ул Московская д.32</t>
  </si>
  <si>
    <t>г Муром ул Московская д.54</t>
  </si>
  <si>
    <t>г Муром ул Московская д.62</t>
  </si>
  <si>
    <t>г Муром ул Московская д.75</t>
  </si>
  <si>
    <t>г Муром ул Октябрьская д.31</t>
  </si>
  <si>
    <t>г Муром ул Первомайская д.19</t>
  </si>
  <si>
    <t>г Муром ул Свердлова д.12</t>
  </si>
  <si>
    <t>г Муром ул Советская д.40</t>
  </si>
  <si>
    <t>г Муром ул Советская д.44</t>
  </si>
  <si>
    <t>г Муром ул Советская д.47</t>
  </si>
  <si>
    <t>г Муром ул Советская д.66</t>
  </si>
  <si>
    <t>г Муром ул Советская д.73</t>
  </si>
  <si>
    <t>г Муром ул Стахановская д.16</t>
  </si>
  <si>
    <t>г Муром ул Строителей д.6</t>
  </si>
  <si>
    <t>г Муром ул Сурикова д.2</t>
  </si>
  <si>
    <t>г Муром п Фабрики им П.Л.Войкова д.10</t>
  </si>
  <si>
    <t>г Муром п Фабрики им П.Л.Войкова д.21</t>
  </si>
  <si>
    <t>г Муром п Фабрики им П.Л.Войкова д.22</t>
  </si>
  <si>
    <t>г Муром п Фабрики им П.Л.Войкова д.24</t>
  </si>
  <si>
    <t>г Муром ул Филатова д.15</t>
  </si>
  <si>
    <t>г Муром ул Чкалова д.4А</t>
  </si>
  <si>
    <t>г Муром ул Чкалова д.6а</t>
  </si>
  <si>
    <t>г Муром ул Щербакова д.25</t>
  </si>
  <si>
    <t>г Муром ул Щербакова д.29</t>
  </si>
  <si>
    <t>г Муром ул Щербакова д.7</t>
  </si>
  <si>
    <t>г Муром ул Энгельса д.7</t>
  </si>
  <si>
    <t>г Муром ул Юбилейная д.48</t>
  </si>
  <si>
    <t>г Муром ул Юбилейная д.56</t>
  </si>
  <si>
    <t>г Муром ул Южная д.6</t>
  </si>
  <si>
    <t>г Муром ул Южная д.8</t>
  </si>
  <si>
    <t>1958</t>
  </si>
  <si>
    <t>2</t>
  </si>
  <si>
    <t>09.2018</t>
  </si>
  <si>
    <t>1974</t>
  </si>
  <si>
    <t>9</t>
  </si>
  <si>
    <t>1</t>
  </si>
  <si>
    <t>04.2018</t>
  </si>
  <si>
    <t>1972</t>
  </si>
  <si>
    <t>5</t>
  </si>
  <si>
    <t>4</t>
  </si>
  <si>
    <t>06.2018</t>
  </si>
  <si>
    <t>1949</t>
  </si>
  <si>
    <t>11.2018</t>
  </si>
  <si>
    <t>1955</t>
  </si>
  <si>
    <t>07.2018</t>
  </si>
  <si>
    <t>1978</t>
  </si>
  <si>
    <t>08.2018</t>
  </si>
  <si>
    <t>1957</t>
  </si>
  <si>
    <t>1969</t>
  </si>
  <si>
    <t>12.2018</t>
  </si>
  <si>
    <t>1980</t>
  </si>
  <si>
    <t>10.2018</t>
  </si>
  <si>
    <t>1965</t>
  </si>
  <si>
    <t>2009</t>
  </si>
  <si>
    <t>05.2018</t>
  </si>
  <si>
    <t>1950</t>
  </si>
  <si>
    <t>1964</t>
  </si>
  <si>
    <t>1973</t>
  </si>
  <si>
    <t>6</t>
  </si>
  <si>
    <t>1968</t>
  </si>
  <si>
    <t>8</t>
  </si>
  <si>
    <t>1979</t>
  </si>
  <si>
    <t>1952</t>
  </si>
  <si>
    <t>3</t>
  </si>
  <si>
    <t>1963</t>
  </si>
  <si>
    <t>1970</t>
  </si>
  <si>
    <t>1971</t>
  </si>
  <si>
    <t>1846</t>
  </si>
  <si>
    <t>1987</t>
  </si>
  <si>
    <t>1985</t>
  </si>
  <si>
    <t>1959</t>
  </si>
  <si>
    <t>08.2019</t>
  </si>
  <si>
    <t>04.2019</t>
  </si>
  <si>
    <t>1975</t>
  </si>
  <si>
    <t>06.2019</t>
  </si>
  <si>
    <t>1954</t>
  </si>
  <si>
    <t>12.2019</t>
  </si>
  <si>
    <t>1956</t>
  </si>
  <si>
    <t>09.2019</t>
  </si>
  <si>
    <t>1914</t>
  </si>
  <si>
    <t>05.2019</t>
  </si>
  <si>
    <t>07.2019</t>
  </si>
  <si>
    <t>10.2019</t>
  </si>
  <si>
    <t>1953</t>
  </si>
  <si>
    <t>11.2019</t>
  </si>
  <si>
    <t>1939</t>
  </si>
  <si>
    <t>1930</t>
  </si>
  <si>
    <t>1951</t>
  </si>
  <si>
    <t>1928</t>
  </si>
  <si>
    <t>1872</t>
  </si>
  <si>
    <t>2010</t>
  </si>
  <si>
    <t>1932</t>
  </si>
  <si>
    <t>2015</t>
  </si>
  <si>
    <t>1967</t>
  </si>
  <si>
    <t>1961</t>
  </si>
  <si>
    <t>2007</t>
  </si>
  <si>
    <t>1989</t>
  </si>
  <si>
    <t>1960</t>
  </si>
  <si>
    <t>1937</t>
  </si>
  <si>
    <t>1976</t>
  </si>
  <si>
    <t>1966</t>
  </si>
  <si>
    <t>1933</t>
  </si>
  <si>
    <t>1948</t>
  </si>
  <si>
    <t>1981</t>
  </si>
  <si>
    <t>1962</t>
  </si>
  <si>
    <t>Приложение</t>
  </si>
  <si>
    <t>Таблица №1</t>
  </si>
  <si>
    <t>Таблица №2</t>
  </si>
  <si>
    <t>11.2017</t>
  </si>
  <si>
    <t>08.2017</t>
  </si>
  <si>
    <t>12.2017</t>
  </si>
  <si>
    <t>09.2017</t>
  </si>
  <si>
    <t>07.2017</t>
  </si>
  <si>
    <t>06.2017</t>
  </si>
  <si>
    <t>10.2017</t>
  </si>
  <si>
    <t>Краткосрочный план 
реализации региональной программы капитального ремонта общего имущества
 в многоквартирных домах на территории   округа Муром  на период 2017 -2019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</si>
  <si>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2017 - 2019 годы</t>
  </si>
  <si>
    <t>г Муром п Механизаторов д.53</t>
  </si>
  <si>
    <t>г Муром п Механизаторов д.48</t>
  </si>
  <si>
    <t>Сведения по видам работ реализации краткосрочного плана
капитального ремонта общего имущества в мноргоквартирных домах
на территории округа Муром  на период 2017 год</t>
  </si>
  <si>
    <t>Первый заместитель Главы администрации округа Муром по ЖКХ, начальник Управления ЖКХ                                                                И.К.Федурин</t>
  </si>
  <si>
    <t>к краткосрочному плану реализации
 региональной программы капитального ремонта общего имущества в многоквартирных домах на территории округа Муром  на период 2017 год</t>
  </si>
  <si>
    <t>к краткосрочному плану реализации
 региональной программы капитального ремонта общего
 имущества в многоквартирных домах на территории округа Муром  на период 2017-2019 годы</t>
  </si>
  <si>
    <t>к постановлению администрации округа Муром</t>
  </si>
  <si>
    <t>Итого по город Муром на 2017 год</t>
  </si>
  <si>
    <t>п Механизаторов д.53</t>
  </si>
  <si>
    <t>п Механизаторов д.48</t>
  </si>
  <si>
    <t>Итого по округ Муром на 2018 год</t>
  </si>
  <si>
    <t>Итого по округ Муром на 2019 год</t>
  </si>
  <si>
    <t>в том числе жилых помещений, находящихся в собственности граждан</t>
  </si>
  <si>
    <t>04.2017</t>
  </si>
  <si>
    <t>05.2017</t>
  </si>
  <si>
    <t>Монолитные</t>
  </si>
  <si>
    <t>от 31.08.2017 №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</si>
</sst>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р_._-;\-* #,##0.00\ _р_._-;_-* &quot;-&quot;??\ _р_._-;_-@_-"/>
    <numFmt numFmtId="164" formatCode="###\ ###\ ###\ ##0"/>
    <numFmt numFmtId="165" formatCode="###\ ###\ ###\ ##0.00"/>
    <numFmt numFmtId="166" formatCode="[$-419]General"/>
    <numFmt numFmtId="167" formatCode="#,##0.00\ _₽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66" fontId="5" fillId="0" borderId="0" applyBorder="0" applyProtection="0"/>
    <xf numFmtId="0" fontId="24" fillId="0" borderId="0"/>
    <xf numFmtId="43" fontId="4" fillId="0" borderId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3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3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6" fillId="0" borderId="0" xfId="0" applyFont="1" applyFill="1" applyAlignment="1"/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textRotation="90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4" fontId="12" fillId="0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4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ill="1"/>
    <xf numFmtId="0" fontId="13" fillId="0" borderId="1" xfId="2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3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center"/>
    </xf>
    <xf numFmtId="164" fontId="28" fillId="0" borderId="6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87">
    <cellStyle name="Excel Built-in Normal" xfId="9"/>
    <cellStyle name="Excel Built-in Normal 2" xfId="10"/>
    <cellStyle name="Excel Built-in Normal 2 2" xfId="11"/>
    <cellStyle name="Excel Built-in Normal 3" xfId="12"/>
    <cellStyle name="TableStyleLight1" xfId="13"/>
    <cellStyle name="TableStyleLight1 2" xfId="14"/>
    <cellStyle name="Обычный" xfId="0" builtinId="0"/>
    <cellStyle name="Обычный 10" xfId="4"/>
    <cellStyle name="Обычный 11" xfId="15"/>
    <cellStyle name="Обычный 12" xfId="8"/>
    <cellStyle name="Обычный 13" xfId="16"/>
    <cellStyle name="Обычный 14" xfId="7"/>
    <cellStyle name="Обычный 14 2" xfId="17"/>
    <cellStyle name="Обычный 15" xfId="18"/>
    <cellStyle name="Обычный 15 2" xfId="19"/>
    <cellStyle name="Обычный 16" xfId="20"/>
    <cellStyle name="Обычный 16 2" xfId="21"/>
    <cellStyle name="Обычный 17" xfId="22"/>
    <cellStyle name="Обычный 17 2" xfId="23"/>
    <cellStyle name="Обычный 18" xfId="24"/>
    <cellStyle name="Обычный 19" xfId="6"/>
    <cellStyle name="Обычный 2" xfId="3"/>
    <cellStyle name="Обычный 2 10" xfId="26"/>
    <cellStyle name="Обычный 2 11" xfId="27"/>
    <cellStyle name="Обычный 2 12" xfId="28"/>
    <cellStyle name="Обычный 2 13" xfId="29"/>
    <cellStyle name="Обычный 2 14" xfId="30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36"/>
    <cellStyle name="Обычный 2 20" xfId="37"/>
    <cellStyle name="Обычный 2 21" xfId="38"/>
    <cellStyle name="Обычный 2 22" xfId="39"/>
    <cellStyle name="Обычный 2 23" xfId="40"/>
    <cellStyle name="Обычный 2 24" xfId="41"/>
    <cellStyle name="Обычный 2 25" xfId="42"/>
    <cellStyle name="Обычный 2 26" xfId="43"/>
    <cellStyle name="Обычный 2 27" xfId="44"/>
    <cellStyle name="Обычный 2 28" xfId="45"/>
    <cellStyle name="Обычный 2 29" xfId="46"/>
    <cellStyle name="Обычный 2 3" xfId="47"/>
    <cellStyle name="Обычный 2 30" xfId="48"/>
    <cellStyle name="Обычный 2 31" xfId="49"/>
    <cellStyle name="Обычный 2 32" xfId="25"/>
    <cellStyle name="Обычный 2 4" xfId="50"/>
    <cellStyle name="Обычный 2 5" xfId="51"/>
    <cellStyle name="Обычный 2 6" xfId="52"/>
    <cellStyle name="Обычный 2 7" xfId="53"/>
    <cellStyle name="Обычный 2 8" xfId="54"/>
    <cellStyle name="Обычный 2 9" xfId="55"/>
    <cellStyle name="Обычный 20" xfId="56"/>
    <cellStyle name="Обычный 21" xfId="57"/>
    <cellStyle name="Обычный 22" xfId="58"/>
    <cellStyle name="Обычный 23" xfId="59"/>
    <cellStyle name="Обычный 24" xfId="60"/>
    <cellStyle name="Обычный 25" xfId="61"/>
    <cellStyle name="Обычный 26" xfId="62"/>
    <cellStyle name="Обычный 27" xfId="63"/>
    <cellStyle name="Обычный 28" xfId="64"/>
    <cellStyle name="Обычный 29" xfId="65"/>
    <cellStyle name="Обычный 3" xfId="1"/>
    <cellStyle name="Обычный 3 2" xfId="67"/>
    <cellStyle name="Обычный 3 3" xfId="66"/>
    <cellStyle name="Обычный 30" xfId="68"/>
    <cellStyle name="Обычный 31" xfId="69"/>
    <cellStyle name="Обычный 32" xfId="70"/>
    <cellStyle name="Обычный 4" xfId="71"/>
    <cellStyle name="Обычный 5" xfId="72"/>
    <cellStyle name="Обычный 6" xfId="73"/>
    <cellStyle name="Обычный 7" xfId="5"/>
    <cellStyle name="Обычный 7 2" xfId="75"/>
    <cellStyle name="Обычный 7 3" xfId="74"/>
    <cellStyle name="Обычный 8" xfId="76"/>
    <cellStyle name="Обычный 9" xfId="77"/>
    <cellStyle name="Обычный 9 2" xfId="78"/>
    <cellStyle name="Обычный_Лист1" xfId="2"/>
    <cellStyle name="Процентный 2" xfId="80"/>
    <cellStyle name="Процентный 3" xfId="81"/>
    <cellStyle name="Процентный 4" xfId="82"/>
    <cellStyle name="Процентный 5" xfId="83"/>
    <cellStyle name="Процентный 6" xfId="84"/>
    <cellStyle name="Процентный 7" xfId="85"/>
    <cellStyle name="Процентный 8" xfId="79"/>
    <cellStyle name="Финансовый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zoomScaleNormal="100" workbookViewId="0">
      <selection activeCell="A179" sqref="A1:R179"/>
    </sheetView>
  </sheetViews>
  <sheetFormatPr defaultRowHeight="15" x14ac:dyDescent="0.25"/>
  <cols>
    <col min="1" max="1" width="3.42578125" style="32" customWidth="1"/>
    <col min="2" max="2" width="33.28515625" style="32" customWidth="1"/>
    <col min="3" max="3" width="9.42578125" style="32" customWidth="1"/>
    <col min="4" max="4" width="10.5703125" style="32" customWidth="1"/>
    <col min="5" max="5" width="4.42578125" style="32" customWidth="1"/>
    <col min="6" max="6" width="8.85546875" style="32" customWidth="1"/>
    <col min="7" max="7" width="6.85546875" style="32" customWidth="1"/>
    <col min="8" max="8" width="9.7109375" style="32" customWidth="1"/>
    <col min="9" max="9" width="5.85546875" style="32" customWidth="1"/>
    <col min="10" max="10" width="7.5703125" style="32" customWidth="1"/>
    <col min="11" max="11" width="7.85546875" style="32" customWidth="1"/>
    <col min="12" max="12" width="9.85546875" style="32" customWidth="1"/>
    <col min="13" max="13" width="5.42578125" style="44" customWidth="1"/>
    <col min="14" max="14" width="8.7109375" style="32" customWidth="1"/>
    <col min="15" max="15" width="6.5703125" style="32" customWidth="1"/>
    <col min="16" max="16" width="6" style="32" customWidth="1"/>
    <col min="17" max="17" width="3.7109375" style="32" customWidth="1"/>
    <col min="18" max="18" width="8.7109375" style="32" customWidth="1"/>
    <col min="19" max="19" width="9.140625" style="48"/>
    <col min="20" max="16384" width="9.140625" style="1"/>
  </cols>
  <sheetData>
    <row r="1" spans="1:19" x14ac:dyDescent="0.25">
      <c r="A1" s="39"/>
      <c r="B1" s="40"/>
      <c r="E1" s="40"/>
      <c r="K1" s="50"/>
      <c r="L1" s="50"/>
      <c r="M1" s="56"/>
      <c r="N1" s="51"/>
      <c r="O1" s="76" t="s">
        <v>287</v>
      </c>
      <c r="P1" s="76"/>
      <c r="Q1" s="76"/>
      <c r="R1" s="76"/>
    </row>
    <row r="2" spans="1:19" ht="21.75" customHeight="1" x14ac:dyDescent="0.25">
      <c r="A2" s="39"/>
      <c r="B2" s="40"/>
      <c r="E2" s="41"/>
      <c r="K2" s="78" t="s">
        <v>305</v>
      </c>
      <c r="L2" s="78"/>
      <c r="M2" s="78"/>
      <c r="N2" s="78"/>
      <c r="O2" s="78"/>
      <c r="P2" s="78"/>
      <c r="Q2" s="78"/>
      <c r="R2" s="78"/>
    </row>
    <row r="3" spans="1:19" ht="18.75" customHeight="1" x14ac:dyDescent="0.25">
      <c r="A3" s="39"/>
      <c r="B3" s="40"/>
      <c r="E3" s="40"/>
      <c r="K3" s="50"/>
      <c r="L3" s="78" t="s">
        <v>315</v>
      </c>
      <c r="M3" s="78"/>
      <c r="N3" s="78"/>
      <c r="O3" s="78"/>
      <c r="P3" s="78"/>
      <c r="Q3" s="78"/>
      <c r="R3" s="78"/>
    </row>
    <row r="4" spans="1:19" ht="48" customHeight="1" x14ac:dyDescent="0.25">
      <c r="A4" s="77" t="s">
        <v>297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9" ht="42.75" customHeight="1" x14ac:dyDescent="0.25">
      <c r="A5" s="80" t="s">
        <v>0</v>
      </c>
      <c r="B5" s="81" t="s">
        <v>1</v>
      </c>
      <c r="C5" s="82" t="s">
        <v>2</v>
      </c>
      <c r="D5" s="83" t="s">
        <v>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 t="s">
        <v>4</v>
      </c>
      <c r="P5" s="83"/>
      <c r="Q5" s="83"/>
      <c r="R5" s="83"/>
    </row>
    <row r="6" spans="1:19" s="6" customFormat="1" ht="232.5" customHeight="1" x14ac:dyDescent="0.25">
      <c r="A6" s="80"/>
      <c r="B6" s="81"/>
      <c r="C6" s="82"/>
      <c r="D6" s="55" t="s">
        <v>5</v>
      </c>
      <c r="E6" s="83" t="s">
        <v>6</v>
      </c>
      <c r="F6" s="83"/>
      <c r="G6" s="83" t="s">
        <v>7</v>
      </c>
      <c r="H6" s="83"/>
      <c r="I6" s="83" t="s">
        <v>8</v>
      </c>
      <c r="J6" s="83"/>
      <c r="K6" s="83" t="s">
        <v>9</v>
      </c>
      <c r="L6" s="83"/>
      <c r="M6" s="83" t="s">
        <v>10</v>
      </c>
      <c r="N6" s="83"/>
      <c r="O6" s="55" t="s">
        <v>11</v>
      </c>
      <c r="P6" s="13" t="s">
        <v>12</v>
      </c>
      <c r="Q6" s="13" t="s">
        <v>13</v>
      </c>
      <c r="R6" s="14" t="s">
        <v>14</v>
      </c>
      <c r="S6" s="48"/>
    </row>
    <row r="7" spans="1:19" ht="24" x14ac:dyDescent="0.25">
      <c r="A7" s="80"/>
      <c r="B7" s="81"/>
      <c r="C7" s="54" t="s">
        <v>15</v>
      </c>
      <c r="D7" s="55" t="s">
        <v>15</v>
      </c>
      <c r="E7" s="15" t="s">
        <v>16</v>
      </c>
      <c r="F7" s="55" t="s">
        <v>15</v>
      </c>
      <c r="G7" s="55" t="s">
        <v>17</v>
      </c>
      <c r="H7" s="55" t="s">
        <v>15</v>
      </c>
      <c r="I7" s="55" t="s">
        <v>17</v>
      </c>
      <c r="J7" s="55" t="s">
        <v>15</v>
      </c>
      <c r="K7" s="55" t="s">
        <v>17</v>
      </c>
      <c r="L7" s="55" t="s">
        <v>15</v>
      </c>
      <c r="M7" s="55" t="s">
        <v>18</v>
      </c>
      <c r="N7" s="55" t="s">
        <v>15</v>
      </c>
      <c r="O7" s="55" t="s">
        <v>15</v>
      </c>
      <c r="P7" s="55" t="s">
        <v>15</v>
      </c>
      <c r="Q7" s="55" t="s">
        <v>15</v>
      </c>
      <c r="R7" s="14" t="s">
        <v>15</v>
      </c>
    </row>
    <row r="8" spans="1:19" s="5" customFormat="1" ht="11.25" x14ac:dyDescent="0.2">
      <c r="A8" s="42">
        <v>1</v>
      </c>
      <c r="B8" s="58">
        <v>2</v>
      </c>
      <c r="C8" s="58">
        <v>3</v>
      </c>
      <c r="D8" s="58">
        <v>4</v>
      </c>
      <c r="E8" s="43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O8" s="58">
        <v>15</v>
      </c>
      <c r="P8" s="58">
        <v>16</v>
      </c>
      <c r="Q8" s="58">
        <v>17</v>
      </c>
      <c r="R8" s="58">
        <v>18</v>
      </c>
    </row>
    <row r="9" spans="1:19" s="47" customFormat="1" ht="16.5" customHeight="1" x14ac:dyDescent="0.2">
      <c r="A9" s="84" t="s">
        <v>306</v>
      </c>
      <c r="B9" s="85"/>
      <c r="C9" s="61">
        <f t="shared" ref="C9:R9" si="0">SUM(C10:C56)</f>
        <v>103430109.39000005</v>
      </c>
      <c r="D9" s="61">
        <f t="shared" si="0"/>
        <v>4637582.7699999996</v>
      </c>
      <c r="E9" s="62">
        <f t="shared" si="0"/>
        <v>11</v>
      </c>
      <c r="F9" s="61">
        <f t="shared" si="0"/>
        <v>18821309.57</v>
      </c>
      <c r="G9" s="61">
        <f t="shared" si="0"/>
        <v>27390.799999999996</v>
      </c>
      <c r="H9" s="61">
        <f t="shared" si="0"/>
        <v>75955888.170000017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4015328.8799999994</v>
      </c>
    </row>
    <row r="10" spans="1:19" x14ac:dyDescent="0.25">
      <c r="A10" s="49">
        <v>1</v>
      </c>
      <c r="B10" s="63" t="s">
        <v>54</v>
      </c>
      <c r="C10" s="61">
        <v>4751840.9800000004</v>
      </c>
      <c r="D10" s="61">
        <v>0</v>
      </c>
      <c r="E10" s="64">
        <v>0</v>
      </c>
      <c r="F10" s="61">
        <v>0</v>
      </c>
      <c r="G10" s="65">
        <v>1700</v>
      </c>
      <c r="H10" s="61">
        <v>4581803.6900000004</v>
      </c>
      <c r="I10" s="65">
        <v>0</v>
      </c>
      <c r="J10" s="61">
        <v>0</v>
      </c>
      <c r="K10" s="65">
        <v>0</v>
      </c>
      <c r="L10" s="61">
        <v>0</v>
      </c>
      <c r="M10" s="65">
        <v>0</v>
      </c>
      <c r="N10" s="61">
        <v>0</v>
      </c>
      <c r="O10" s="61">
        <v>0</v>
      </c>
      <c r="P10" s="65">
        <v>0</v>
      </c>
      <c r="Q10" s="65">
        <v>0</v>
      </c>
      <c r="R10" s="61">
        <v>170037.29</v>
      </c>
    </row>
    <row r="11" spans="1:19" x14ac:dyDescent="0.25">
      <c r="A11" s="49">
        <v>2</v>
      </c>
      <c r="B11" s="63" t="s">
        <v>55</v>
      </c>
      <c r="C11" s="61">
        <v>2665198.63</v>
      </c>
      <c r="D11" s="61">
        <v>0</v>
      </c>
      <c r="E11" s="64">
        <v>0</v>
      </c>
      <c r="F11" s="61">
        <v>0</v>
      </c>
      <c r="G11" s="65">
        <v>1340</v>
      </c>
      <c r="H11" s="61">
        <v>2555000</v>
      </c>
      <c r="I11" s="65">
        <v>0</v>
      </c>
      <c r="J11" s="61">
        <v>0</v>
      </c>
      <c r="K11" s="65">
        <v>0</v>
      </c>
      <c r="L11" s="61">
        <v>0</v>
      </c>
      <c r="M11" s="65">
        <v>0</v>
      </c>
      <c r="N11" s="61">
        <v>0</v>
      </c>
      <c r="O11" s="61">
        <v>0</v>
      </c>
      <c r="P11" s="65">
        <v>0</v>
      </c>
      <c r="Q11" s="65">
        <v>0</v>
      </c>
      <c r="R11" s="61">
        <v>110198.63</v>
      </c>
    </row>
    <row r="12" spans="1:19" x14ac:dyDescent="0.25">
      <c r="A12" s="49">
        <v>3</v>
      </c>
      <c r="B12" s="63" t="s">
        <v>56</v>
      </c>
      <c r="C12" s="61">
        <v>1365310.73</v>
      </c>
      <c r="D12" s="61">
        <v>0</v>
      </c>
      <c r="E12" s="64">
        <v>0</v>
      </c>
      <c r="F12" s="61">
        <v>0</v>
      </c>
      <c r="G12" s="65">
        <v>520</v>
      </c>
      <c r="H12" s="61">
        <f>740000+527230.4</f>
        <v>1267230.3999999999</v>
      </c>
      <c r="I12" s="65">
        <v>0</v>
      </c>
      <c r="J12" s="61">
        <v>0</v>
      </c>
      <c r="K12" s="65">
        <v>0</v>
      </c>
      <c r="L12" s="61">
        <v>0</v>
      </c>
      <c r="M12" s="65">
        <v>0</v>
      </c>
      <c r="N12" s="61">
        <v>0</v>
      </c>
      <c r="O12" s="61">
        <v>0</v>
      </c>
      <c r="P12" s="65">
        <v>0</v>
      </c>
      <c r="Q12" s="65">
        <v>0</v>
      </c>
      <c r="R12" s="61">
        <v>98080.33</v>
      </c>
    </row>
    <row r="13" spans="1:19" s="6" customFormat="1" x14ac:dyDescent="0.25">
      <c r="A13" s="49">
        <v>4</v>
      </c>
      <c r="B13" s="63" t="s">
        <v>57</v>
      </c>
      <c r="C13" s="61">
        <v>1589954.74</v>
      </c>
      <c r="D13" s="61">
        <v>0</v>
      </c>
      <c r="E13" s="64">
        <v>0</v>
      </c>
      <c r="F13" s="61">
        <v>0</v>
      </c>
      <c r="G13" s="65">
        <v>545.9</v>
      </c>
      <c r="H13" s="61">
        <v>1489000</v>
      </c>
      <c r="I13" s="65">
        <v>0</v>
      </c>
      <c r="J13" s="61">
        <v>0</v>
      </c>
      <c r="K13" s="65">
        <v>0</v>
      </c>
      <c r="L13" s="61">
        <v>0</v>
      </c>
      <c r="M13" s="65">
        <v>0</v>
      </c>
      <c r="N13" s="61">
        <v>0</v>
      </c>
      <c r="O13" s="61">
        <v>0</v>
      </c>
      <c r="P13" s="65">
        <v>0</v>
      </c>
      <c r="Q13" s="65">
        <v>0</v>
      </c>
      <c r="R13" s="61">
        <v>100954.74</v>
      </c>
      <c r="S13" s="48"/>
    </row>
    <row r="14" spans="1:19" s="6" customFormat="1" x14ac:dyDescent="0.25">
      <c r="A14" s="49">
        <v>5</v>
      </c>
      <c r="B14" s="63" t="s">
        <v>58</v>
      </c>
      <c r="C14" s="61">
        <v>3235937.48</v>
      </c>
      <c r="D14" s="61">
        <v>0</v>
      </c>
      <c r="E14" s="64">
        <v>0</v>
      </c>
      <c r="F14" s="61">
        <v>0</v>
      </c>
      <c r="G14" s="65">
        <v>1018</v>
      </c>
      <c r="H14" s="61">
        <v>3081793</v>
      </c>
      <c r="I14" s="65">
        <v>0</v>
      </c>
      <c r="J14" s="61">
        <v>0</v>
      </c>
      <c r="K14" s="65">
        <v>0</v>
      </c>
      <c r="L14" s="61">
        <v>0</v>
      </c>
      <c r="M14" s="65">
        <v>0</v>
      </c>
      <c r="N14" s="61">
        <v>0</v>
      </c>
      <c r="O14" s="61">
        <v>0</v>
      </c>
      <c r="P14" s="65">
        <v>0</v>
      </c>
      <c r="Q14" s="65">
        <v>0</v>
      </c>
      <c r="R14" s="61">
        <v>154144.48000000001</v>
      </c>
      <c r="S14" s="48"/>
    </row>
    <row r="15" spans="1:19" x14ac:dyDescent="0.25">
      <c r="A15" s="49">
        <v>6</v>
      </c>
      <c r="B15" s="63" t="s">
        <v>59</v>
      </c>
      <c r="C15" s="61">
        <v>1031528.19</v>
      </c>
      <c r="D15" s="61">
        <f>3535500-123009.99-1146670.48-235940-223912.18-29596.21-28753+73671-900000-50989.18+45519.17</f>
        <v>915819.12999999989</v>
      </c>
      <c r="E15" s="64">
        <v>0</v>
      </c>
      <c r="F15" s="61">
        <v>0</v>
      </c>
      <c r="G15" s="65">
        <v>0</v>
      </c>
      <c r="H15" s="61">
        <v>0</v>
      </c>
      <c r="I15" s="65">
        <v>0</v>
      </c>
      <c r="J15" s="61">
        <v>0</v>
      </c>
      <c r="K15" s="65">
        <v>0</v>
      </c>
      <c r="L15" s="61">
        <v>0</v>
      </c>
      <c r="M15" s="65">
        <v>0</v>
      </c>
      <c r="N15" s="61">
        <v>0</v>
      </c>
      <c r="O15" s="61">
        <v>0</v>
      </c>
      <c r="P15" s="65">
        <v>0</v>
      </c>
      <c r="Q15" s="65">
        <v>0</v>
      </c>
      <c r="R15" s="61">
        <v>115709.06</v>
      </c>
    </row>
    <row r="16" spans="1:19" x14ac:dyDescent="0.25">
      <c r="A16" s="49">
        <v>7</v>
      </c>
      <c r="B16" s="63" t="s">
        <v>60</v>
      </c>
      <c r="C16" s="61">
        <v>2435611.2799999998</v>
      </c>
      <c r="D16" s="61">
        <v>0</v>
      </c>
      <c r="E16" s="64">
        <v>0</v>
      </c>
      <c r="F16" s="61">
        <v>0</v>
      </c>
      <c r="G16" s="65">
        <v>775</v>
      </c>
      <c r="H16" s="61">
        <v>2324899</v>
      </c>
      <c r="I16" s="65">
        <v>0</v>
      </c>
      <c r="J16" s="61">
        <v>0</v>
      </c>
      <c r="K16" s="65">
        <v>0</v>
      </c>
      <c r="L16" s="61">
        <v>0</v>
      </c>
      <c r="M16" s="65">
        <v>0</v>
      </c>
      <c r="N16" s="61">
        <v>0</v>
      </c>
      <c r="O16" s="61">
        <v>0</v>
      </c>
      <c r="P16" s="65">
        <v>0</v>
      </c>
      <c r="Q16" s="65">
        <v>0</v>
      </c>
      <c r="R16" s="61">
        <v>110712.28</v>
      </c>
    </row>
    <row r="17" spans="1:18" x14ac:dyDescent="0.25">
      <c r="A17" s="49">
        <v>8</v>
      </c>
      <c r="B17" s="63" t="s">
        <v>61</v>
      </c>
      <c r="C17" s="61">
        <v>2036856.85</v>
      </c>
      <c r="D17" s="61">
        <v>0</v>
      </c>
      <c r="E17" s="64">
        <v>0</v>
      </c>
      <c r="F17" s="61">
        <v>0</v>
      </c>
      <c r="G17" s="65">
        <v>662.4</v>
      </c>
      <c r="H17" s="61">
        <v>1933215</v>
      </c>
      <c r="I17" s="65">
        <v>0</v>
      </c>
      <c r="J17" s="61">
        <v>0</v>
      </c>
      <c r="K17" s="65">
        <v>0</v>
      </c>
      <c r="L17" s="61">
        <v>0</v>
      </c>
      <c r="M17" s="65">
        <v>0</v>
      </c>
      <c r="N17" s="61">
        <v>0</v>
      </c>
      <c r="O17" s="61">
        <v>0</v>
      </c>
      <c r="P17" s="65">
        <v>0</v>
      </c>
      <c r="Q17" s="65">
        <v>0</v>
      </c>
      <c r="R17" s="61">
        <v>103641.85</v>
      </c>
    </row>
    <row r="18" spans="1:18" x14ac:dyDescent="0.25">
      <c r="A18" s="49">
        <v>9</v>
      </c>
      <c r="B18" s="63" t="s">
        <v>62</v>
      </c>
      <c r="C18" s="61">
        <v>851610.6</v>
      </c>
      <c r="D18" s="61">
        <f>912500-150000</f>
        <v>762500</v>
      </c>
      <c r="E18" s="64">
        <v>0</v>
      </c>
      <c r="F18" s="61">
        <v>0</v>
      </c>
      <c r="G18" s="65">
        <v>0</v>
      </c>
      <c r="H18" s="61">
        <v>0</v>
      </c>
      <c r="I18" s="65">
        <v>0</v>
      </c>
      <c r="J18" s="61">
        <v>0</v>
      </c>
      <c r="K18" s="65">
        <v>0</v>
      </c>
      <c r="L18" s="61">
        <v>0</v>
      </c>
      <c r="M18" s="65">
        <v>0</v>
      </c>
      <c r="N18" s="61">
        <v>0</v>
      </c>
      <c r="O18" s="61">
        <v>0</v>
      </c>
      <c r="P18" s="65">
        <v>0</v>
      </c>
      <c r="Q18" s="65">
        <v>0</v>
      </c>
      <c r="R18" s="61">
        <v>89110.6</v>
      </c>
    </row>
    <row r="19" spans="1:18" x14ac:dyDescent="0.25">
      <c r="A19" s="49">
        <v>10</v>
      </c>
      <c r="B19" s="63" t="s">
        <v>63</v>
      </c>
      <c r="C19" s="61">
        <v>4128989.07</v>
      </c>
      <c r="D19" s="61">
        <v>0</v>
      </c>
      <c r="E19" s="64">
        <v>0</v>
      </c>
      <c r="F19" s="61">
        <v>0</v>
      </c>
      <c r="G19" s="65">
        <v>1418</v>
      </c>
      <c r="H19" s="61">
        <v>4044170</v>
      </c>
      <c r="I19" s="65">
        <v>0</v>
      </c>
      <c r="J19" s="61">
        <v>0</v>
      </c>
      <c r="K19" s="65">
        <v>0</v>
      </c>
      <c r="L19" s="61">
        <v>0</v>
      </c>
      <c r="M19" s="65">
        <v>0</v>
      </c>
      <c r="N19" s="61">
        <v>0</v>
      </c>
      <c r="O19" s="61">
        <v>0</v>
      </c>
      <c r="P19" s="65">
        <v>0</v>
      </c>
      <c r="Q19" s="65">
        <v>0</v>
      </c>
      <c r="R19" s="61">
        <v>84819.07</v>
      </c>
    </row>
    <row r="20" spans="1:18" x14ac:dyDescent="0.25">
      <c r="A20" s="49">
        <v>11</v>
      </c>
      <c r="B20" s="63" t="s">
        <v>64</v>
      </c>
      <c r="C20" s="61">
        <v>687997.67</v>
      </c>
      <c r="D20" s="61">
        <f>666511.51-150000</f>
        <v>516511.51</v>
      </c>
      <c r="E20" s="64">
        <v>0</v>
      </c>
      <c r="F20" s="61">
        <v>0</v>
      </c>
      <c r="G20" s="65">
        <v>0</v>
      </c>
      <c r="H20" s="61">
        <v>0</v>
      </c>
      <c r="I20" s="65">
        <v>0</v>
      </c>
      <c r="J20" s="61">
        <v>0</v>
      </c>
      <c r="K20" s="65">
        <v>0</v>
      </c>
      <c r="L20" s="61">
        <v>0</v>
      </c>
      <c r="M20" s="65">
        <v>0</v>
      </c>
      <c r="N20" s="61">
        <v>0</v>
      </c>
      <c r="O20" s="61">
        <v>0</v>
      </c>
      <c r="P20" s="65">
        <v>0</v>
      </c>
      <c r="Q20" s="65">
        <v>0</v>
      </c>
      <c r="R20" s="61">
        <v>171486.16</v>
      </c>
    </row>
    <row r="21" spans="1:18" x14ac:dyDescent="0.25">
      <c r="A21" s="49">
        <v>12</v>
      </c>
      <c r="B21" s="63" t="s">
        <v>65</v>
      </c>
      <c r="C21" s="61">
        <v>1658669.98</v>
      </c>
      <c r="D21" s="61">
        <v>0</v>
      </c>
      <c r="E21" s="64">
        <v>0</v>
      </c>
      <c r="F21" s="61">
        <v>0</v>
      </c>
      <c r="G21" s="65">
        <v>474</v>
      </c>
      <c r="H21" s="61">
        <v>1573109</v>
      </c>
      <c r="I21" s="65">
        <v>0</v>
      </c>
      <c r="J21" s="61">
        <v>0</v>
      </c>
      <c r="K21" s="65">
        <v>0</v>
      </c>
      <c r="L21" s="61">
        <v>0</v>
      </c>
      <c r="M21" s="65">
        <v>0</v>
      </c>
      <c r="N21" s="61">
        <v>0</v>
      </c>
      <c r="O21" s="61">
        <v>0</v>
      </c>
      <c r="P21" s="65">
        <v>0</v>
      </c>
      <c r="Q21" s="65">
        <v>0</v>
      </c>
      <c r="R21" s="61">
        <v>85560.98</v>
      </c>
    </row>
    <row r="22" spans="1:18" x14ac:dyDescent="0.25">
      <c r="A22" s="49">
        <v>13</v>
      </c>
      <c r="B22" s="63" t="s">
        <v>66</v>
      </c>
      <c r="C22" s="61">
        <v>2228953.2000000002</v>
      </c>
      <c r="D22" s="61">
        <v>0</v>
      </c>
      <c r="E22" s="64">
        <v>0</v>
      </c>
      <c r="F22" s="61">
        <v>0</v>
      </c>
      <c r="G22" s="65">
        <v>648</v>
      </c>
      <c r="H22" s="61">
        <v>2157037</v>
      </c>
      <c r="I22" s="65">
        <v>0</v>
      </c>
      <c r="J22" s="61">
        <v>0</v>
      </c>
      <c r="K22" s="65">
        <v>0</v>
      </c>
      <c r="L22" s="61">
        <v>0</v>
      </c>
      <c r="M22" s="65">
        <v>0</v>
      </c>
      <c r="N22" s="61">
        <v>0</v>
      </c>
      <c r="O22" s="61">
        <v>0</v>
      </c>
      <c r="P22" s="65">
        <v>0</v>
      </c>
      <c r="Q22" s="65">
        <v>0</v>
      </c>
      <c r="R22" s="61">
        <v>71916.2</v>
      </c>
    </row>
    <row r="23" spans="1:18" x14ac:dyDescent="0.25">
      <c r="A23" s="49">
        <v>14</v>
      </c>
      <c r="B23" s="63" t="s">
        <v>67</v>
      </c>
      <c r="C23" s="61">
        <v>6597433.04</v>
      </c>
      <c r="D23" s="61">
        <v>0</v>
      </c>
      <c r="E23" s="64">
        <v>4</v>
      </c>
      <c r="F23" s="61">
        <v>6597433.04</v>
      </c>
      <c r="G23" s="65">
        <v>0</v>
      </c>
      <c r="H23" s="61">
        <v>0</v>
      </c>
      <c r="I23" s="65">
        <v>0</v>
      </c>
      <c r="J23" s="61">
        <v>0</v>
      </c>
      <c r="K23" s="65">
        <v>0</v>
      </c>
      <c r="L23" s="61">
        <v>0</v>
      </c>
      <c r="M23" s="65">
        <v>0</v>
      </c>
      <c r="N23" s="61">
        <v>0</v>
      </c>
      <c r="O23" s="61">
        <v>0</v>
      </c>
      <c r="P23" s="65">
        <v>0</v>
      </c>
      <c r="Q23" s="65">
        <v>0</v>
      </c>
      <c r="R23" s="61">
        <v>0</v>
      </c>
    </row>
    <row r="24" spans="1:18" x14ac:dyDescent="0.25">
      <c r="A24" s="49">
        <v>15</v>
      </c>
      <c r="B24" s="63" t="s">
        <v>68</v>
      </c>
      <c r="C24" s="61">
        <v>1658662.81</v>
      </c>
      <c r="D24" s="61">
        <v>0</v>
      </c>
      <c r="E24" s="64">
        <v>0</v>
      </c>
      <c r="F24" s="61">
        <v>0</v>
      </c>
      <c r="G24" s="65">
        <v>481</v>
      </c>
      <c r="H24" s="61">
        <v>1597515</v>
      </c>
      <c r="I24" s="65">
        <v>0</v>
      </c>
      <c r="J24" s="61">
        <v>0</v>
      </c>
      <c r="K24" s="65">
        <v>0</v>
      </c>
      <c r="L24" s="61">
        <v>0</v>
      </c>
      <c r="M24" s="65">
        <v>0</v>
      </c>
      <c r="N24" s="61">
        <v>0</v>
      </c>
      <c r="O24" s="61">
        <v>0</v>
      </c>
      <c r="P24" s="65">
        <v>0</v>
      </c>
      <c r="Q24" s="65">
        <v>0</v>
      </c>
      <c r="R24" s="61">
        <v>61147.81</v>
      </c>
    </row>
    <row r="25" spans="1:18" x14ac:dyDescent="0.25">
      <c r="A25" s="49">
        <v>16</v>
      </c>
      <c r="B25" s="63" t="s">
        <v>69</v>
      </c>
      <c r="C25" s="61">
        <v>572669.19999999995</v>
      </c>
      <c r="D25" s="61">
        <f>710000-200000</f>
        <v>510000</v>
      </c>
      <c r="E25" s="64">
        <v>0</v>
      </c>
      <c r="F25" s="61">
        <v>0</v>
      </c>
      <c r="G25" s="65">
        <v>0</v>
      </c>
      <c r="H25" s="61">
        <v>0</v>
      </c>
      <c r="I25" s="65">
        <v>0</v>
      </c>
      <c r="J25" s="61">
        <v>0</v>
      </c>
      <c r="K25" s="65">
        <v>0</v>
      </c>
      <c r="L25" s="61">
        <v>0</v>
      </c>
      <c r="M25" s="65">
        <v>0</v>
      </c>
      <c r="N25" s="61">
        <v>0</v>
      </c>
      <c r="O25" s="61">
        <v>0</v>
      </c>
      <c r="P25" s="65">
        <v>0</v>
      </c>
      <c r="Q25" s="65">
        <v>0</v>
      </c>
      <c r="R25" s="61">
        <v>62669.2</v>
      </c>
    </row>
    <row r="26" spans="1:18" x14ac:dyDescent="0.25">
      <c r="A26" s="49">
        <v>17</v>
      </c>
      <c r="B26" s="63" t="s">
        <v>70</v>
      </c>
      <c r="C26" s="61">
        <v>1721429.38</v>
      </c>
      <c r="D26" s="61">
        <v>0</v>
      </c>
      <c r="E26" s="64">
        <v>0</v>
      </c>
      <c r="F26" s="61">
        <v>0</v>
      </c>
      <c r="G26" s="65">
        <v>490</v>
      </c>
      <c r="H26" s="61">
        <v>1629648</v>
      </c>
      <c r="I26" s="65">
        <v>0</v>
      </c>
      <c r="J26" s="61">
        <v>0</v>
      </c>
      <c r="K26" s="65">
        <v>0</v>
      </c>
      <c r="L26" s="61">
        <v>0</v>
      </c>
      <c r="M26" s="65">
        <v>0</v>
      </c>
      <c r="N26" s="61">
        <v>0</v>
      </c>
      <c r="O26" s="61">
        <v>0</v>
      </c>
      <c r="P26" s="65">
        <v>0</v>
      </c>
      <c r="Q26" s="65">
        <v>0</v>
      </c>
      <c r="R26" s="61">
        <v>91781.38</v>
      </c>
    </row>
    <row r="27" spans="1:18" x14ac:dyDescent="0.25">
      <c r="A27" s="49">
        <v>18</v>
      </c>
      <c r="B27" s="63" t="s">
        <v>71</v>
      </c>
      <c r="C27" s="61">
        <v>1801625</v>
      </c>
      <c r="D27" s="61">
        <v>0</v>
      </c>
      <c r="E27" s="64">
        <v>0</v>
      </c>
      <c r="F27" s="61">
        <v>0</v>
      </c>
      <c r="G27" s="65">
        <v>635</v>
      </c>
      <c r="H27" s="61">
        <v>1775000</v>
      </c>
      <c r="I27" s="65">
        <v>0</v>
      </c>
      <c r="J27" s="61">
        <v>0</v>
      </c>
      <c r="K27" s="65">
        <v>0</v>
      </c>
      <c r="L27" s="61">
        <v>0</v>
      </c>
      <c r="M27" s="65">
        <v>0</v>
      </c>
      <c r="N27" s="61">
        <v>0</v>
      </c>
      <c r="O27" s="61">
        <v>0</v>
      </c>
      <c r="P27" s="65">
        <v>0</v>
      </c>
      <c r="Q27" s="65">
        <v>0</v>
      </c>
      <c r="R27" s="61">
        <v>26625</v>
      </c>
    </row>
    <row r="28" spans="1:18" x14ac:dyDescent="0.25">
      <c r="A28" s="49">
        <v>19</v>
      </c>
      <c r="B28" s="63" t="s">
        <v>72</v>
      </c>
      <c r="C28" s="61">
        <v>5428902</v>
      </c>
      <c r="D28" s="61">
        <v>0</v>
      </c>
      <c r="E28" s="64">
        <v>3</v>
      </c>
      <c r="F28" s="61">
        <v>5362679.18</v>
      </c>
      <c r="G28" s="65">
        <v>0</v>
      </c>
      <c r="H28" s="61">
        <v>0</v>
      </c>
      <c r="I28" s="65">
        <v>0</v>
      </c>
      <c r="J28" s="61">
        <v>0</v>
      </c>
      <c r="K28" s="65">
        <v>0</v>
      </c>
      <c r="L28" s="61">
        <v>0</v>
      </c>
      <c r="M28" s="65">
        <v>0</v>
      </c>
      <c r="N28" s="61">
        <v>0</v>
      </c>
      <c r="O28" s="61">
        <v>0</v>
      </c>
      <c r="P28" s="65">
        <v>0</v>
      </c>
      <c r="Q28" s="65">
        <v>0</v>
      </c>
      <c r="R28" s="61">
        <v>66222.820000000007</v>
      </c>
    </row>
    <row r="29" spans="1:18" x14ac:dyDescent="0.25">
      <c r="A29" s="49">
        <v>20</v>
      </c>
      <c r="B29" s="63" t="s">
        <v>73</v>
      </c>
      <c r="C29" s="61">
        <v>797474.9</v>
      </c>
      <c r="D29" s="61">
        <v>0</v>
      </c>
      <c r="E29" s="64">
        <v>0</v>
      </c>
      <c r="F29" s="61">
        <v>0</v>
      </c>
      <c r="G29" s="65">
        <v>602</v>
      </c>
      <c r="H29" s="61">
        <v>712500</v>
      </c>
      <c r="I29" s="65">
        <v>0</v>
      </c>
      <c r="J29" s="61">
        <v>0</v>
      </c>
      <c r="K29" s="65">
        <v>0</v>
      </c>
      <c r="L29" s="61">
        <v>0</v>
      </c>
      <c r="M29" s="65">
        <v>0</v>
      </c>
      <c r="N29" s="61">
        <v>0</v>
      </c>
      <c r="O29" s="61">
        <v>0</v>
      </c>
      <c r="P29" s="65">
        <v>0</v>
      </c>
      <c r="Q29" s="65">
        <v>0</v>
      </c>
      <c r="R29" s="61">
        <v>84974.9</v>
      </c>
    </row>
    <row r="30" spans="1:18" x14ac:dyDescent="0.25">
      <c r="A30" s="49">
        <v>21</v>
      </c>
      <c r="B30" s="63" t="s">
        <v>74</v>
      </c>
      <c r="C30" s="61">
        <v>3802279.71</v>
      </c>
      <c r="D30" s="61">
        <v>0</v>
      </c>
      <c r="E30" s="64">
        <v>0</v>
      </c>
      <c r="F30" s="61">
        <v>0</v>
      </c>
      <c r="G30" s="65">
        <v>1285</v>
      </c>
      <c r="H30" s="61">
        <v>3725000</v>
      </c>
      <c r="I30" s="65">
        <v>0</v>
      </c>
      <c r="J30" s="61">
        <v>0</v>
      </c>
      <c r="K30" s="65">
        <v>0</v>
      </c>
      <c r="L30" s="61">
        <v>0</v>
      </c>
      <c r="M30" s="65">
        <v>0</v>
      </c>
      <c r="N30" s="61">
        <v>0</v>
      </c>
      <c r="O30" s="61">
        <v>0</v>
      </c>
      <c r="P30" s="65">
        <v>0</v>
      </c>
      <c r="Q30" s="65">
        <v>0</v>
      </c>
      <c r="R30" s="61">
        <v>77279.710000000006</v>
      </c>
    </row>
    <row r="31" spans="1:18" x14ac:dyDescent="0.25">
      <c r="A31" s="49">
        <v>22</v>
      </c>
      <c r="B31" s="63" t="s">
        <v>75</v>
      </c>
      <c r="C31" s="61">
        <v>1774564.38</v>
      </c>
      <c r="D31" s="61">
        <v>0</v>
      </c>
      <c r="E31" s="64">
        <v>0</v>
      </c>
      <c r="F31" s="61">
        <v>0</v>
      </c>
      <c r="G31" s="65">
        <v>611</v>
      </c>
      <c r="H31" s="61">
        <v>1713000</v>
      </c>
      <c r="I31" s="65">
        <v>0</v>
      </c>
      <c r="J31" s="61">
        <v>0</v>
      </c>
      <c r="K31" s="65">
        <v>0</v>
      </c>
      <c r="L31" s="61">
        <v>0</v>
      </c>
      <c r="M31" s="65">
        <v>0</v>
      </c>
      <c r="N31" s="61">
        <v>0</v>
      </c>
      <c r="O31" s="61">
        <v>0</v>
      </c>
      <c r="P31" s="65">
        <v>0</v>
      </c>
      <c r="Q31" s="65">
        <v>0</v>
      </c>
      <c r="R31" s="61">
        <v>61564.38</v>
      </c>
    </row>
    <row r="32" spans="1:18" x14ac:dyDescent="0.25">
      <c r="A32" s="49">
        <v>23</v>
      </c>
      <c r="B32" s="63" t="s">
        <v>76</v>
      </c>
      <c r="C32" s="61">
        <v>900489.75</v>
      </c>
      <c r="D32" s="61">
        <f>1810000-810000-102747.87-100000</f>
        <v>797252.13</v>
      </c>
      <c r="E32" s="64">
        <v>0</v>
      </c>
      <c r="F32" s="61">
        <v>0</v>
      </c>
      <c r="G32" s="65">
        <v>0</v>
      </c>
      <c r="H32" s="61">
        <v>0</v>
      </c>
      <c r="I32" s="65">
        <v>0</v>
      </c>
      <c r="J32" s="61">
        <v>0</v>
      </c>
      <c r="K32" s="65">
        <v>0</v>
      </c>
      <c r="L32" s="61">
        <v>0</v>
      </c>
      <c r="M32" s="65">
        <v>0</v>
      </c>
      <c r="N32" s="61">
        <v>0</v>
      </c>
      <c r="O32" s="61">
        <v>0</v>
      </c>
      <c r="P32" s="65">
        <v>0</v>
      </c>
      <c r="Q32" s="65">
        <v>0</v>
      </c>
      <c r="R32" s="61">
        <v>103237.62</v>
      </c>
    </row>
    <row r="33" spans="1:18" x14ac:dyDescent="0.25">
      <c r="A33" s="49">
        <v>24</v>
      </c>
      <c r="B33" s="63" t="s">
        <v>77</v>
      </c>
      <c r="C33" s="61">
        <v>1572950.35</v>
      </c>
      <c r="D33" s="61">
        <v>0</v>
      </c>
      <c r="E33" s="64">
        <v>0</v>
      </c>
      <c r="F33" s="61">
        <v>0</v>
      </c>
      <c r="G33" s="65">
        <v>501.3</v>
      </c>
      <c r="H33" s="61">
        <v>1488578</v>
      </c>
      <c r="I33" s="65">
        <v>0</v>
      </c>
      <c r="J33" s="61">
        <v>0</v>
      </c>
      <c r="K33" s="65">
        <v>0</v>
      </c>
      <c r="L33" s="61">
        <v>0</v>
      </c>
      <c r="M33" s="65">
        <v>0</v>
      </c>
      <c r="N33" s="61">
        <v>0</v>
      </c>
      <c r="O33" s="61">
        <v>0</v>
      </c>
      <c r="P33" s="65">
        <v>0</v>
      </c>
      <c r="Q33" s="65">
        <v>0</v>
      </c>
      <c r="R33" s="61">
        <v>84372.35</v>
      </c>
    </row>
    <row r="34" spans="1:18" x14ac:dyDescent="0.25">
      <c r="A34" s="49">
        <v>25</v>
      </c>
      <c r="B34" s="63" t="s">
        <v>78</v>
      </c>
      <c r="C34" s="61">
        <v>1697171.27</v>
      </c>
      <c r="D34" s="61">
        <v>0</v>
      </c>
      <c r="E34" s="64">
        <v>0</v>
      </c>
      <c r="F34" s="61">
        <v>0</v>
      </c>
      <c r="G34" s="65">
        <v>541</v>
      </c>
      <c r="H34" s="61">
        <v>1639743</v>
      </c>
      <c r="I34" s="65">
        <v>0</v>
      </c>
      <c r="J34" s="61">
        <v>0</v>
      </c>
      <c r="K34" s="65">
        <v>0</v>
      </c>
      <c r="L34" s="61">
        <v>0</v>
      </c>
      <c r="M34" s="65">
        <v>0</v>
      </c>
      <c r="N34" s="61">
        <v>0</v>
      </c>
      <c r="O34" s="61">
        <v>0</v>
      </c>
      <c r="P34" s="65">
        <v>0</v>
      </c>
      <c r="Q34" s="65">
        <v>0</v>
      </c>
      <c r="R34" s="61">
        <v>57428.27</v>
      </c>
    </row>
    <row r="35" spans="1:18" x14ac:dyDescent="0.25">
      <c r="A35" s="49">
        <v>26</v>
      </c>
      <c r="B35" s="63" t="s">
        <v>79</v>
      </c>
      <c r="C35" s="61">
        <v>1469384.8</v>
      </c>
      <c r="D35" s="61">
        <v>0</v>
      </c>
      <c r="E35" s="64">
        <v>0</v>
      </c>
      <c r="F35" s="61">
        <v>0</v>
      </c>
      <c r="G35" s="65">
        <v>489.3</v>
      </c>
      <c r="H35" s="61">
        <v>1392309</v>
      </c>
      <c r="I35" s="65">
        <v>0</v>
      </c>
      <c r="J35" s="61">
        <v>0</v>
      </c>
      <c r="K35" s="65">
        <v>0</v>
      </c>
      <c r="L35" s="61">
        <v>0</v>
      </c>
      <c r="M35" s="65">
        <v>0</v>
      </c>
      <c r="N35" s="61">
        <v>0</v>
      </c>
      <c r="O35" s="61">
        <v>0</v>
      </c>
      <c r="P35" s="65">
        <v>0</v>
      </c>
      <c r="Q35" s="65">
        <v>0</v>
      </c>
      <c r="R35" s="61">
        <v>77075.8</v>
      </c>
    </row>
    <row r="36" spans="1:18" x14ac:dyDescent="0.25">
      <c r="A36" s="49">
        <v>27</v>
      </c>
      <c r="B36" s="63" t="s">
        <v>80</v>
      </c>
      <c r="C36" s="61">
        <v>893673.95</v>
      </c>
      <c r="D36" s="61">
        <v>0</v>
      </c>
      <c r="E36" s="64">
        <v>0</v>
      </c>
      <c r="F36" s="61">
        <v>0</v>
      </c>
      <c r="G36" s="65">
        <v>306</v>
      </c>
      <c r="H36" s="61">
        <v>846753</v>
      </c>
      <c r="I36" s="65">
        <v>0</v>
      </c>
      <c r="J36" s="61">
        <v>0</v>
      </c>
      <c r="K36" s="65">
        <v>0</v>
      </c>
      <c r="L36" s="61">
        <v>0</v>
      </c>
      <c r="M36" s="65">
        <v>0</v>
      </c>
      <c r="N36" s="61">
        <v>0</v>
      </c>
      <c r="O36" s="61">
        <v>0</v>
      </c>
      <c r="P36" s="65">
        <v>0</v>
      </c>
      <c r="Q36" s="65">
        <v>0</v>
      </c>
      <c r="R36" s="61">
        <v>46920.95</v>
      </c>
    </row>
    <row r="37" spans="1:18" x14ac:dyDescent="0.25">
      <c r="A37" s="49">
        <v>28</v>
      </c>
      <c r="B37" s="63" t="s">
        <v>81</v>
      </c>
      <c r="C37" s="61">
        <v>1768370.5</v>
      </c>
      <c r="D37" s="61">
        <v>0</v>
      </c>
      <c r="E37" s="64">
        <v>0</v>
      </c>
      <c r="F37" s="61">
        <v>0</v>
      </c>
      <c r="G37" s="65">
        <v>600</v>
      </c>
      <c r="H37" s="61">
        <v>1670000</v>
      </c>
      <c r="I37" s="65">
        <v>0</v>
      </c>
      <c r="J37" s="61">
        <v>0</v>
      </c>
      <c r="K37" s="65">
        <v>0</v>
      </c>
      <c r="L37" s="61">
        <v>0</v>
      </c>
      <c r="M37" s="65">
        <v>0</v>
      </c>
      <c r="N37" s="61">
        <v>0</v>
      </c>
      <c r="O37" s="61">
        <v>0</v>
      </c>
      <c r="P37" s="65">
        <v>0</v>
      </c>
      <c r="Q37" s="65">
        <v>0</v>
      </c>
      <c r="R37" s="61">
        <v>98370.5</v>
      </c>
    </row>
    <row r="38" spans="1:18" x14ac:dyDescent="0.25">
      <c r="A38" s="49">
        <v>29</v>
      </c>
      <c r="B38" s="63" t="s">
        <v>82</v>
      </c>
      <c r="C38" s="61">
        <v>2760394.77</v>
      </c>
      <c r="D38" s="61">
        <v>0</v>
      </c>
      <c r="E38" s="64">
        <v>0</v>
      </c>
      <c r="F38" s="61">
        <v>0</v>
      </c>
      <c r="G38" s="65">
        <v>922</v>
      </c>
      <c r="H38" s="61">
        <v>2636000</v>
      </c>
      <c r="I38" s="65">
        <v>0</v>
      </c>
      <c r="J38" s="61">
        <v>0</v>
      </c>
      <c r="K38" s="65">
        <v>0</v>
      </c>
      <c r="L38" s="61">
        <v>0</v>
      </c>
      <c r="M38" s="65">
        <v>0</v>
      </c>
      <c r="N38" s="61">
        <v>0</v>
      </c>
      <c r="O38" s="61">
        <v>0</v>
      </c>
      <c r="P38" s="65">
        <v>0</v>
      </c>
      <c r="Q38" s="65">
        <v>0</v>
      </c>
      <c r="R38" s="61">
        <v>124394.77</v>
      </c>
    </row>
    <row r="39" spans="1:18" x14ac:dyDescent="0.25">
      <c r="A39" s="49">
        <v>30</v>
      </c>
      <c r="B39" s="63" t="s">
        <v>307</v>
      </c>
      <c r="C39" s="61">
        <v>566196.46</v>
      </c>
      <c r="D39" s="61">
        <f>551000-50000</f>
        <v>501000</v>
      </c>
      <c r="E39" s="64">
        <v>0</v>
      </c>
      <c r="F39" s="61">
        <v>0</v>
      </c>
      <c r="G39" s="65">
        <v>0</v>
      </c>
      <c r="H39" s="61">
        <v>0</v>
      </c>
      <c r="I39" s="65">
        <v>0</v>
      </c>
      <c r="J39" s="61">
        <v>0</v>
      </c>
      <c r="K39" s="65">
        <v>0</v>
      </c>
      <c r="L39" s="61">
        <v>0</v>
      </c>
      <c r="M39" s="65">
        <v>0</v>
      </c>
      <c r="N39" s="61">
        <v>0</v>
      </c>
      <c r="O39" s="61">
        <v>0</v>
      </c>
      <c r="P39" s="65">
        <v>0</v>
      </c>
      <c r="Q39" s="65">
        <v>0</v>
      </c>
      <c r="R39" s="61">
        <v>65196.46</v>
      </c>
    </row>
    <row r="40" spans="1:18" x14ac:dyDescent="0.25">
      <c r="A40" s="49">
        <v>31</v>
      </c>
      <c r="B40" s="63" t="s">
        <v>308</v>
      </c>
      <c r="C40" s="61">
        <v>1319678.02</v>
      </c>
      <c r="D40" s="61">
        <v>0</v>
      </c>
      <c r="E40" s="64">
        <v>0</v>
      </c>
      <c r="F40" s="61">
        <v>0</v>
      </c>
      <c r="G40" s="65">
        <v>662</v>
      </c>
      <c r="H40" s="61">
        <v>1224000</v>
      </c>
      <c r="I40" s="65">
        <v>0</v>
      </c>
      <c r="J40" s="61">
        <v>0</v>
      </c>
      <c r="K40" s="65">
        <v>0</v>
      </c>
      <c r="L40" s="61">
        <v>0</v>
      </c>
      <c r="M40" s="65">
        <v>0</v>
      </c>
      <c r="N40" s="61">
        <v>0</v>
      </c>
      <c r="O40" s="61">
        <v>0</v>
      </c>
      <c r="P40" s="65">
        <v>0</v>
      </c>
      <c r="Q40" s="65">
        <v>0</v>
      </c>
      <c r="R40" s="61">
        <v>95678.02</v>
      </c>
    </row>
    <row r="41" spans="1:18" x14ac:dyDescent="0.25">
      <c r="A41" s="49">
        <v>32</v>
      </c>
      <c r="B41" s="63" t="s">
        <v>83</v>
      </c>
      <c r="C41" s="61">
        <v>1538924.87</v>
      </c>
      <c r="D41" s="61">
        <v>0</v>
      </c>
      <c r="E41" s="64">
        <v>0</v>
      </c>
      <c r="F41" s="61">
        <v>0</v>
      </c>
      <c r="G41" s="65">
        <v>478</v>
      </c>
      <c r="H41" s="61">
        <v>1477641</v>
      </c>
      <c r="I41" s="65">
        <v>0</v>
      </c>
      <c r="J41" s="61">
        <v>0</v>
      </c>
      <c r="K41" s="65">
        <v>0</v>
      </c>
      <c r="L41" s="61">
        <v>0</v>
      </c>
      <c r="M41" s="65">
        <v>0</v>
      </c>
      <c r="N41" s="61">
        <v>0</v>
      </c>
      <c r="O41" s="61">
        <v>0</v>
      </c>
      <c r="P41" s="65">
        <v>0</v>
      </c>
      <c r="Q41" s="65">
        <v>0</v>
      </c>
      <c r="R41" s="61">
        <v>61283.87</v>
      </c>
    </row>
    <row r="42" spans="1:18" x14ac:dyDescent="0.25">
      <c r="A42" s="49">
        <v>33</v>
      </c>
      <c r="B42" s="63" t="s">
        <v>84</v>
      </c>
      <c r="C42" s="61">
        <v>1537860.87</v>
      </c>
      <c r="D42" s="61">
        <v>0</v>
      </c>
      <c r="E42" s="64">
        <v>0</v>
      </c>
      <c r="F42" s="61">
        <v>0</v>
      </c>
      <c r="G42" s="65">
        <v>478</v>
      </c>
      <c r="H42" s="61">
        <v>1476577</v>
      </c>
      <c r="I42" s="65">
        <v>0</v>
      </c>
      <c r="J42" s="61">
        <v>0</v>
      </c>
      <c r="K42" s="65">
        <v>0</v>
      </c>
      <c r="L42" s="61">
        <v>0</v>
      </c>
      <c r="M42" s="65">
        <v>0</v>
      </c>
      <c r="N42" s="61">
        <v>0</v>
      </c>
      <c r="O42" s="61">
        <v>0</v>
      </c>
      <c r="P42" s="65">
        <v>0</v>
      </c>
      <c r="Q42" s="65">
        <v>0</v>
      </c>
      <c r="R42" s="61">
        <v>61283.87</v>
      </c>
    </row>
    <row r="43" spans="1:18" x14ac:dyDescent="0.25">
      <c r="A43" s="49">
        <v>34</v>
      </c>
      <c r="B43" s="63" t="s">
        <v>85</v>
      </c>
      <c r="C43" s="61">
        <v>1556488.03</v>
      </c>
      <c r="D43" s="61">
        <v>0</v>
      </c>
      <c r="E43" s="64">
        <v>0</v>
      </c>
      <c r="F43" s="61">
        <v>0</v>
      </c>
      <c r="G43" s="65">
        <v>501.3</v>
      </c>
      <c r="H43" s="61">
        <v>1471398</v>
      </c>
      <c r="I43" s="65">
        <v>0</v>
      </c>
      <c r="J43" s="61">
        <v>0</v>
      </c>
      <c r="K43" s="65">
        <v>0</v>
      </c>
      <c r="L43" s="61">
        <v>0</v>
      </c>
      <c r="M43" s="65">
        <v>0</v>
      </c>
      <c r="N43" s="61">
        <v>0</v>
      </c>
      <c r="O43" s="61">
        <v>0</v>
      </c>
      <c r="P43" s="65">
        <v>0</v>
      </c>
      <c r="Q43" s="65">
        <v>0</v>
      </c>
      <c r="R43" s="61">
        <v>85090.03</v>
      </c>
    </row>
    <row r="44" spans="1:18" x14ac:dyDescent="0.25">
      <c r="A44" s="49">
        <v>35</v>
      </c>
      <c r="B44" s="63" t="s">
        <v>86</v>
      </c>
      <c r="C44" s="61">
        <v>2773388.98</v>
      </c>
      <c r="D44" s="61">
        <v>0</v>
      </c>
      <c r="E44" s="64">
        <v>0</v>
      </c>
      <c r="F44" s="61">
        <v>0</v>
      </c>
      <c r="G44" s="65">
        <v>1180</v>
      </c>
      <c r="H44" s="61">
        <v>2648222</v>
      </c>
      <c r="I44" s="65">
        <v>0</v>
      </c>
      <c r="J44" s="61">
        <v>0</v>
      </c>
      <c r="K44" s="65">
        <v>0</v>
      </c>
      <c r="L44" s="61">
        <v>0</v>
      </c>
      <c r="M44" s="65">
        <v>0</v>
      </c>
      <c r="N44" s="61">
        <v>0</v>
      </c>
      <c r="O44" s="61">
        <v>0</v>
      </c>
      <c r="P44" s="65">
        <v>0</v>
      </c>
      <c r="Q44" s="65">
        <v>0</v>
      </c>
      <c r="R44" s="61">
        <v>125166.98</v>
      </c>
    </row>
    <row r="45" spans="1:18" x14ac:dyDescent="0.25">
      <c r="A45" s="49">
        <v>36</v>
      </c>
      <c r="B45" s="63" t="s">
        <v>87</v>
      </c>
      <c r="C45" s="61">
        <v>3658953.39</v>
      </c>
      <c r="D45" s="61">
        <v>0</v>
      </c>
      <c r="E45" s="64">
        <v>0</v>
      </c>
      <c r="F45" s="61">
        <v>0</v>
      </c>
      <c r="G45" s="65">
        <v>1228</v>
      </c>
      <c r="H45" s="61">
        <v>3524000</v>
      </c>
      <c r="I45" s="65">
        <v>0</v>
      </c>
      <c r="J45" s="61">
        <v>0</v>
      </c>
      <c r="K45" s="65">
        <v>0</v>
      </c>
      <c r="L45" s="61">
        <v>0</v>
      </c>
      <c r="M45" s="65">
        <v>0</v>
      </c>
      <c r="N45" s="61">
        <v>0</v>
      </c>
      <c r="O45" s="61">
        <v>0</v>
      </c>
      <c r="P45" s="65">
        <v>0</v>
      </c>
      <c r="Q45" s="65">
        <v>0</v>
      </c>
      <c r="R45" s="61">
        <v>134953.39000000001</v>
      </c>
    </row>
    <row r="46" spans="1:18" x14ac:dyDescent="0.25">
      <c r="A46" s="49">
        <v>37</v>
      </c>
      <c r="B46" s="63" t="s">
        <v>88</v>
      </c>
      <c r="C46" s="61">
        <v>1927602.64</v>
      </c>
      <c r="D46" s="61">
        <v>0</v>
      </c>
      <c r="E46" s="64">
        <v>0</v>
      </c>
      <c r="F46" s="61">
        <v>0</v>
      </c>
      <c r="G46" s="65">
        <v>660</v>
      </c>
      <c r="H46" s="61">
        <v>1825652</v>
      </c>
      <c r="I46" s="65">
        <v>0</v>
      </c>
      <c r="J46" s="61">
        <v>0</v>
      </c>
      <c r="K46" s="65">
        <v>0</v>
      </c>
      <c r="L46" s="61">
        <v>0</v>
      </c>
      <c r="M46" s="65">
        <v>0</v>
      </c>
      <c r="N46" s="61">
        <v>0</v>
      </c>
      <c r="O46" s="61">
        <v>0</v>
      </c>
      <c r="P46" s="65">
        <v>0</v>
      </c>
      <c r="Q46" s="65">
        <v>0</v>
      </c>
      <c r="R46" s="61">
        <v>101950.64</v>
      </c>
    </row>
    <row r="47" spans="1:18" x14ac:dyDescent="0.25">
      <c r="A47" s="49">
        <v>38</v>
      </c>
      <c r="B47" s="63" t="s">
        <v>89</v>
      </c>
      <c r="C47" s="61">
        <v>1099599.25</v>
      </c>
      <c r="D47" s="61">
        <v>0</v>
      </c>
      <c r="E47" s="64">
        <v>0</v>
      </c>
      <c r="F47" s="61">
        <v>0</v>
      </c>
      <c r="G47" s="65">
        <v>410</v>
      </c>
      <c r="H47" s="61">
        <v>1022044</v>
      </c>
      <c r="I47" s="65">
        <v>0</v>
      </c>
      <c r="J47" s="61">
        <v>0</v>
      </c>
      <c r="K47" s="65">
        <v>0</v>
      </c>
      <c r="L47" s="61">
        <v>0</v>
      </c>
      <c r="M47" s="65">
        <v>0</v>
      </c>
      <c r="N47" s="61">
        <v>0</v>
      </c>
      <c r="O47" s="61">
        <v>0</v>
      </c>
      <c r="P47" s="65">
        <v>0</v>
      </c>
      <c r="Q47" s="65">
        <v>0</v>
      </c>
      <c r="R47" s="61">
        <v>77555.25</v>
      </c>
    </row>
    <row r="48" spans="1:18" x14ac:dyDescent="0.25">
      <c r="A48" s="49">
        <v>39</v>
      </c>
      <c r="B48" s="63" t="s">
        <v>90</v>
      </c>
      <c r="C48" s="61">
        <v>2133441.2999999998</v>
      </c>
      <c r="D48" s="61">
        <v>0</v>
      </c>
      <c r="E48" s="64">
        <v>0</v>
      </c>
      <c r="F48" s="61">
        <v>0</v>
      </c>
      <c r="G48" s="65">
        <v>714</v>
      </c>
      <c r="H48" s="61">
        <v>2029710</v>
      </c>
      <c r="I48" s="65">
        <v>0</v>
      </c>
      <c r="J48" s="61">
        <v>0</v>
      </c>
      <c r="K48" s="65">
        <v>0</v>
      </c>
      <c r="L48" s="61">
        <v>0</v>
      </c>
      <c r="M48" s="65">
        <v>0</v>
      </c>
      <c r="N48" s="61">
        <v>0</v>
      </c>
      <c r="O48" s="61">
        <v>0</v>
      </c>
      <c r="P48" s="65">
        <v>0</v>
      </c>
      <c r="Q48" s="65">
        <v>0</v>
      </c>
      <c r="R48" s="61">
        <v>103731.29999999999</v>
      </c>
    </row>
    <row r="49" spans="1:18" x14ac:dyDescent="0.25">
      <c r="A49" s="49">
        <v>40</v>
      </c>
      <c r="B49" s="63" t="s">
        <v>91</v>
      </c>
      <c r="C49" s="61">
        <v>1662312.05</v>
      </c>
      <c r="D49" s="61">
        <v>0</v>
      </c>
      <c r="E49" s="64">
        <v>0</v>
      </c>
      <c r="F49" s="61">
        <v>0</v>
      </c>
      <c r="G49" s="65">
        <v>490</v>
      </c>
      <c r="H49" s="61">
        <v>1596688</v>
      </c>
      <c r="I49" s="65">
        <v>0</v>
      </c>
      <c r="J49" s="61">
        <v>0</v>
      </c>
      <c r="K49" s="65">
        <v>0</v>
      </c>
      <c r="L49" s="61">
        <v>0</v>
      </c>
      <c r="M49" s="65">
        <v>0</v>
      </c>
      <c r="N49" s="61">
        <v>0</v>
      </c>
      <c r="O49" s="61">
        <v>0</v>
      </c>
      <c r="P49" s="65">
        <v>0</v>
      </c>
      <c r="Q49" s="65">
        <v>0</v>
      </c>
      <c r="R49" s="61">
        <v>65624.05</v>
      </c>
    </row>
    <row r="50" spans="1:18" x14ac:dyDescent="0.25">
      <c r="A50" s="49">
        <v>41</v>
      </c>
      <c r="B50" s="63" t="s">
        <v>92</v>
      </c>
      <c r="C50" s="61">
        <v>1914290</v>
      </c>
      <c r="D50" s="61">
        <v>0</v>
      </c>
      <c r="E50" s="64">
        <v>0</v>
      </c>
      <c r="F50" s="61">
        <v>0</v>
      </c>
      <c r="G50" s="65">
        <v>1008</v>
      </c>
      <c r="H50" s="61">
        <v>1886000</v>
      </c>
      <c r="I50" s="65">
        <v>0</v>
      </c>
      <c r="J50" s="61">
        <v>0</v>
      </c>
      <c r="K50" s="65">
        <v>0</v>
      </c>
      <c r="L50" s="61">
        <v>0</v>
      </c>
      <c r="M50" s="65">
        <v>0</v>
      </c>
      <c r="N50" s="61">
        <v>0</v>
      </c>
      <c r="O50" s="61">
        <v>0</v>
      </c>
      <c r="P50" s="65">
        <v>0</v>
      </c>
      <c r="Q50" s="65">
        <v>0</v>
      </c>
      <c r="R50" s="61">
        <v>28290</v>
      </c>
    </row>
    <row r="51" spans="1:18" x14ac:dyDescent="0.25">
      <c r="A51" s="49">
        <v>42</v>
      </c>
      <c r="B51" s="63" t="s">
        <v>93</v>
      </c>
      <c r="C51" s="61">
        <v>5370252.0999999996</v>
      </c>
      <c r="D51" s="61">
        <v>0</v>
      </c>
      <c r="E51" s="64">
        <v>0</v>
      </c>
      <c r="F51" s="61">
        <v>0</v>
      </c>
      <c r="G51" s="65">
        <v>1722</v>
      </c>
      <c r="H51" s="61">
        <v>5204873</v>
      </c>
      <c r="I51" s="65">
        <v>0</v>
      </c>
      <c r="J51" s="61">
        <v>0</v>
      </c>
      <c r="K51" s="65">
        <v>0</v>
      </c>
      <c r="L51" s="61">
        <v>0</v>
      </c>
      <c r="M51" s="65">
        <v>0</v>
      </c>
      <c r="N51" s="61">
        <v>0</v>
      </c>
      <c r="O51" s="61">
        <v>0</v>
      </c>
      <c r="P51" s="65">
        <v>0</v>
      </c>
      <c r="Q51" s="65">
        <v>0</v>
      </c>
      <c r="R51" s="61">
        <v>165379.1</v>
      </c>
    </row>
    <row r="52" spans="1:18" x14ac:dyDescent="0.25">
      <c r="A52" s="49">
        <v>43</v>
      </c>
      <c r="B52" s="63" t="s">
        <v>94</v>
      </c>
      <c r="C52" s="61">
        <v>689576.9</v>
      </c>
      <c r="D52" s="61">
        <f>834500-200000</f>
        <v>634500</v>
      </c>
      <c r="E52" s="64">
        <v>0</v>
      </c>
      <c r="F52" s="61">
        <v>0</v>
      </c>
      <c r="G52" s="65">
        <v>0</v>
      </c>
      <c r="H52" s="61">
        <v>0</v>
      </c>
      <c r="I52" s="65">
        <v>0</v>
      </c>
      <c r="J52" s="61">
        <v>0</v>
      </c>
      <c r="K52" s="65">
        <v>0</v>
      </c>
      <c r="L52" s="61">
        <v>0</v>
      </c>
      <c r="M52" s="65">
        <v>0</v>
      </c>
      <c r="N52" s="61">
        <v>0</v>
      </c>
      <c r="O52" s="61">
        <v>0</v>
      </c>
      <c r="P52" s="65">
        <v>0</v>
      </c>
      <c r="Q52" s="65">
        <v>0</v>
      </c>
      <c r="R52" s="61">
        <v>55076.9</v>
      </c>
    </row>
    <row r="53" spans="1:18" x14ac:dyDescent="0.25">
      <c r="A53" s="49">
        <v>44</v>
      </c>
      <c r="B53" s="63" t="s">
        <v>95</v>
      </c>
      <c r="C53" s="61">
        <v>2650233.54</v>
      </c>
      <c r="D53" s="61">
        <v>0</v>
      </c>
      <c r="E53" s="64">
        <v>0</v>
      </c>
      <c r="F53" s="61">
        <v>0</v>
      </c>
      <c r="G53" s="65">
        <v>715.6</v>
      </c>
      <c r="H53" s="61">
        <v>2576023.6800000002</v>
      </c>
      <c r="I53" s="65">
        <v>0</v>
      </c>
      <c r="J53" s="61">
        <v>0</v>
      </c>
      <c r="K53" s="65">
        <v>0</v>
      </c>
      <c r="L53" s="61">
        <v>0</v>
      </c>
      <c r="M53" s="65">
        <v>0</v>
      </c>
      <c r="N53" s="61">
        <v>0</v>
      </c>
      <c r="O53" s="61">
        <v>0</v>
      </c>
      <c r="P53" s="65">
        <v>0</v>
      </c>
      <c r="Q53" s="65">
        <v>0</v>
      </c>
      <c r="R53" s="61">
        <v>74209.86</v>
      </c>
    </row>
    <row r="54" spans="1:18" x14ac:dyDescent="0.25">
      <c r="A54" s="49">
        <v>45</v>
      </c>
      <c r="B54" s="63" t="s">
        <v>96</v>
      </c>
      <c r="C54" s="61">
        <v>2227391.2599999998</v>
      </c>
      <c r="D54" s="61">
        <v>0</v>
      </c>
      <c r="E54" s="64">
        <v>0</v>
      </c>
      <c r="F54" s="61">
        <v>0</v>
      </c>
      <c r="G54" s="65">
        <v>579</v>
      </c>
      <c r="H54" s="61">
        <v>2159756.4</v>
      </c>
      <c r="I54" s="65">
        <v>0</v>
      </c>
      <c r="J54" s="61">
        <v>0</v>
      </c>
      <c r="K54" s="65">
        <v>0</v>
      </c>
      <c r="L54" s="61">
        <v>0</v>
      </c>
      <c r="M54" s="65">
        <v>0</v>
      </c>
      <c r="N54" s="61">
        <v>0</v>
      </c>
      <c r="O54" s="61">
        <v>0</v>
      </c>
      <c r="P54" s="65">
        <v>0</v>
      </c>
      <c r="Q54" s="65">
        <v>0</v>
      </c>
      <c r="R54" s="61">
        <v>67634.86</v>
      </c>
    </row>
    <row r="55" spans="1:18" x14ac:dyDescent="0.25">
      <c r="A55" s="49">
        <v>46</v>
      </c>
      <c r="B55" s="63" t="s">
        <v>98</v>
      </c>
      <c r="C55" s="61">
        <v>3298716.52</v>
      </c>
      <c r="D55" s="61">
        <v>0</v>
      </c>
      <c r="E55" s="64">
        <v>2</v>
      </c>
      <c r="F55" s="61">
        <v>3298716.52</v>
      </c>
      <c r="G55" s="65">
        <v>0</v>
      </c>
      <c r="H55" s="61">
        <v>0</v>
      </c>
      <c r="I55" s="65">
        <v>0</v>
      </c>
      <c r="J55" s="61">
        <v>0</v>
      </c>
      <c r="K55" s="65">
        <v>0</v>
      </c>
      <c r="L55" s="61">
        <v>0</v>
      </c>
      <c r="M55" s="65">
        <v>0</v>
      </c>
      <c r="N55" s="61">
        <v>0</v>
      </c>
      <c r="O55" s="61">
        <v>0</v>
      </c>
      <c r="P55" s="65">
        <v>0</v>
      </c>
      <c r="Q55" s="65">
        <v>0</v>
      </c>
      <c r="R55" s="61">
        <v>0</v>
      </c>
    </row>
    <row r="56" spans="1:18" x14ac:dyDescent="0.25">
      <c r="A56" s="49">
        <v>47</v>
      </c>
      <c r="B56" s="63" t="s">
        <v>99</v>
      </c>
      <c r="C56" s="61">
        <v>3619268</v>
      </c>
      <c r="D56" s="61">
        <v>0</v>
      </c>
      <c r="E56" s="64">
        <v>2</v>
      </c>
      <c r="F56" s="61">
        <v>3562480.83</v>
      </c>
      <c r="G56" s="65">
        <v>0</v>
      </c>
      <c r="H56" s="61">
        <v>0</v>
      </c>
      <c r="I56" s="65">
        <v>0</v>
      </c>
      <c r="J56" s="61">
        <v>0</v>
      </c>
      <c r="K56" s="65">
        <v>0</v>
      </c>
      <c r="L56" s="61">
        <v>0</v>
      </c>
      <c r="M56" s="65">
        <v>0</v>
      </c>
      <c r="N56" s="61">
        <v>0</v>
      </c>
      <c r="O56" s="61">
        <v>0</v>
      </c>
      <c r="P56" s="65">
        <v>0</v>
      </c>
      <c r="Q56" s="65">
        <v>0</v>
      </c>
      <c r="R56" s="61">
        <v>56787.17</v>
      </c>
    </row>
    <row r="57" spans="1:18" x14ac:dyDescent="0.25">
      <c r="A57" s="74" t="s">
        <v>309</v>
      </c>
      <c r="B57" s="75"/>
      <c r="C57" s="65">
        <f t="shared" ref="C57:R57" si="1">SUM(C58:C84)</f>
        <v>111086970.53000002</v>
      </c>
      <c r="D57" s="65">
        <f t="shared" si="1"/>
        <v>46188571.5</v>
      </c>
      <c r="E57" s="66">
        <f t="shared" si="1"/>
        <v>3</v>
      </c>
      <c r="F57" s="65">
        <f t="shared" si="1"/>
        <v>5211690</v>
      </c>
      <c r="G57" s="65">
        <f t="shared" si="1"/>
        <v>6672</v>
      </c>
      <c r="H57" s="65">
        <f t="shared" si="1"/>
        <v>19750558.800000001</v>
      </c>
      <c r="I57" s="65">
        <f t="shared" si="1"/>
        <v>418.89</v>
      </c>
      <c r="J57" s="65">
        <f t="shared" si="1"/>
        <v>247366.53</v>
      </c>
      <c r="K57" s="65">
        <f t="shared" si="1"/>
        <v>11571.8</v>
      </c>
      <c r="L57" s="65">
        <f t="shared" si="1"/>
        <v>35258783.700000003</v>
      </c>
      <c r="M57" s="65">
        <f t="shared" si="1"/>
        <v>0</v>
      </c>
      <c r="N57" s="65">
        <f t="shared" si="1"/>
        <v>0</v>
      </c>
      <c r="O57" s="65">
        <f t="shared" si="1"/>
        <v>0</v>
      </c>
      <c r="P57" s="65">
        <f t="shared" si="1"/>
        <v>0</v>
      </c>
      <c r="Q57" s="65">
        <f t="shared" si="1"/>
        <v>0</v>
      </c>
      <c r="R57" s="65">
        <f t="shared" si="1"/>
        <v>4430000</v>
      </c>
    </row>
    <row r="58" spans="1:18" x14ac:dyDescent="0.25">
      <c r="A58" s="60">
        <v>1</v>
      </c>
      <c r="B58" s="67" t="s">
        <v>100</v>
      </c>
      <c r="C58" s="65">
        <f t="shared" ref="C58:C84" si="2">D58+F58+H58+J58+L58+N58+O58+P58+Q58+R58</f>
        <v>2252088.96</v>
      </c>
      <c r="D58" s="65">
        <v>690750</v>
      </c>
      <c r="E58" s="66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443</v>
      </c>
      <c r="L58" s="65">
        <v>1236338.96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325000</v>
      </c>
    </row>
    <row r="59" spans="1:18" x14ac:dyDescent="0.25">
      <c r="A59" s="60">
        <v>2</v>
      </c>
      <c r="B59" s="67" t="s">
        <v>101</v>
      </c>
      <c r="C59" s="65">
        <f t="shared" si="2"/>
        <v>3650988.5</v>
      </c>
      <c r="D59" s="65">
        <v>3480988.5</v>
      </c>
      <c r="E59" s="66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170000</v>
      </c>
    </row>
    <row r="60" spans="1:18" x14ac:dyDescent="0.25">
      <c r="A60" s="60">
        <v>3</v>
      </c>
      <c r="B60" s="67" t="s">
        <v>102</v>
      </c>
      <c r="C60" s="65">
        <f t="shared" si="2"/>
        <v>3796728</v>
      </c>
      <c r="D60" s="65">
        <v>0</v>
      </c>
      <c r="E60" s="66">
        <v>0</v>
      </c>
      <c r="F60" s="65">
        <v>0</v>
      </c>
      <c r="G60" s="65">
        <v>1118</v>
      </c>
      <c r="H60" s="65">
        <v>3631728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165000</v>
      </c>
    </row>
    <row r="61" spans="1:18" x14ac:dyDescent="0.25">
      <c r="A61" s="60">
        <v>4</v>
      </c>
      <c r="B61" s="67" t="s">
        <v>103</v>
      </c>
      <c r="C61" s="65">
        <f t="shared" si="2"/>
        <v>2125896</v>
      </c>
      <c r="D61" s="65">
        <v>0</v>
      </c>
      <c r="E61" s="66">
        <v>0</v>
      </c>
      <c r="F61" s="65">
        <v>0</v>
      </c>
      <c r="G61" s="65">
        <v>626</v>
      </c>
      <c r="H61" s="65">
        <v>1960896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165000</v>
      </c>
    </row>
    <row r="62" spans="1:18" x14ac:dyDescent="0.25">
      <c r="A62" s="60">
        <v>5</v>
      </c>
      <c r="B62" s="67" t="s">
        <v>104</v>
      </c>
      <c r="C62" s="65">
        <f t="shared" si="2"/>
        <v>1490844</v>
      </c>
      <c r="D62" s="65">
        <v>0</v>
      </c>
      <c r="E62" s="66">
        <v>0</v>
      </c>
      <c r="F62" s="65">
        <v>0</v>
      </c>
      <c r="G62" s="65">
        <v>439</v>
      </c>
      <c r="H62" s="65">
        <v>1325844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165000</v>
      </c>
    </row>
    <row r="63" spans="1:18" x14ac:dyDescent="0.25">
      <c r="A63" s="60">
        <v>6</v>
      </c>
      <c r="B63" s="67" t="s">
        <v>105</v>
      </c>
      <c r="C63" s="65">
        <f t="shared" si="2"/>
        <v>1807230</v>
      </c>
      <c r="D63" s="65">
        <v>0</v>
      </c>
      <c r="E63" s="66">
        <v>1</v>
      </c>
      <c r="F63" s="65">
        <v>1737230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70000</v>
      </c>
    </row>
    <row r="64" spans="1:18" x14ac:dyDescent="0.25">
      <c r="A64" s="60">
        <v>7</v>
      </c>
      <c r="B64" s="67" t="s">
        <v>106</v>
      </c>
      <c r="C64" s="65">
        <f t="shared" si="2"/>
        <v>2716800</v>
      </c>
      <c r="D64" s="65">
        <v>0</v>
      </c>
      <c r="E64" s="66">
        <v>0</v>
      </c>
      <c r="F64" s="65">
        <v>0</v>
      </c>
      <c r="G64" s="65">
        <v>800</v>
      </c>
      <c r="H64" s="65">
        <v>2551800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165000</v>
      </c>
    </row>
    <row r="65" spans="1:18" x14ac:dyDescent="0.25">
      <c r="A65" s="60">
        <v>8</v>
      </c>
      <c r="B65" s="67" t="s">
        <v>107</v>
      </c>
      <c r="C65" s="65">
        <f t="shared" si="2"/>
        <v>367366.53</v>
      </c>
      <c r="D65" s="65">
        <v>0</v>
      </c>
      <c r="E65" s="66">
        <v>0</v>
      </c>
      <c r="F65" s="65">
        <v>0</v>
      </c>
      <c r="G65" s="65">
        <v>0</v>
      </c>
      <c r="H65" s="65">
        <v>0</v>
      </c>
      <c r="I65" s="65">
        <v>418.89</v>
      </c>
      <c r="J65" s="65">
        <v>247366.53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120000</v>
      </c>
    </row>
    <row r="66" spans="1:18" x14ac:dyDescent="0.25">
      <c r="A66" s="60">
        <v>9</v>
      </c>
      <c r="B66" s="67" t="s">
        <v>108</v>
      </c>
      <c r="C66" s="65">
        <f t="shared" si="2"/>
        <v>2041366.8</v>
      </c>
      <c r="D66" s="65">
        <v>0</v>
      </c>
      <c r="E66" s="66">
        <v>0</v>
      </c>
      <c r="F66" s="65">
        <v>0</v>
      </c>
      <c r="G66" s="65">
        <v>1020</v>
      </c>
      <c r="H66" s="65">
        <v>1876366.8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165000</v>
      </c>
    </row>
    <row r="67" spans="1:18" x14ac:dyDescent="0.25">
      <c r="A67" s="60">
        <v>10</v>
      </c>
      <c r="B67" s="67" t="s">
        <v>109</v>
      </c>
      <c r="C67" s="65">
        <f t="shared" si="2"/>
        <v>2716800</v>
      </c>
      <c r="D67" s="65">
        <v>0</v>
      </c>
      <c r="E67" s="66">
        <v>0</v>
      </c>
      <c r="F67" s="65">
        <v>0</v>
      </c>
      <c r="G67" s="65">
        <v>800</v>
      </c>
      <c r="H67" s="65">
        <v>2551800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165000</v>
      </c>
    </row>
    <row r="68" spans="1:18" x14ac:dyDescent="0.25">
      <c r="A68" s="60">
        <v>11</v>
      </c>
      <c r="B68" s="67" t="s">
        <v>110</v>
      </c>
      <c r="C68" s="65">
        <f t="shared" si="2"/>
        <v>3976665</v>
      </c>
      <c r="D68" s="65">
        <v>3806665</v>
      </c>
      <c r="E68" s="66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170000</v>
      </c>
    </row>
    <row r="69" spans="1:18" x14ac:dyDescent="0.25">
      <c r="A69" s="60">
        <v>12</v>
      </c>
      <c r="B69" s="67" t="s">
        <v>111</v>
      </c>
      <c r="C69" s="65">
        <f t="shared" si="2"/>
        <v>3614460</v>
      </c>
      <c r="D69" s="65">
        <v>0</v>
      </c>
      <c r="E69" s="66">
        <v>2</v>
      </c>
      <c r="F69" s="65">
        <v>3474460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140000</v>
      </c>
    </row>
    <row r="70" spans="1:18" x14ac:dyDescent="0.25">
      <c r="A70" s="60">
        <v>13</v>
      </c>
      <c r="B70" s="67" t="s">
        <v>112</v>
      </c>
      <c r="C70" s="65">
        <f t="shared" si="2"/>
        <v>2061372</v>
      </c>
      <c r="D70" s="65">
        <v>0</v>
      </c>
      <c r="E70" s="66">
        <v>0</v>
      </c>
      <c r="F70" s="65">
        <v>0</v>
      </c>
      <c r="G70" s="65">
        <v>607</v>
      </c>
      <c r="H70" s="65">
        <v>1896372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165000</v>
      </c>
    </row>
    <row r="71" spans="1:18" x14ac:dyDescent="0.25">
      <c r="A71" s="60">
        <v>14</v>
      </c>
      <c r="B71" s="67" t="s">
        <v>113</v>
      </c>
      <c r="C71" s="65">
        <f t="shared" si="2"/>
        <v>3140720</v>
      </c>
      <c r="D71" s="65">
        <v>0</v>
      </c>
      <c r="E71" s="66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1000</v>
      </c>
      <c r="L71" s="65">
        <v>2985720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155000</v>
      </c>
    </row>
    <row r="72" spans="1:18" x14ac:dyDescent="0.25">
      <c r="A72" s="60">
        <v>15</v>
      </c>
      <c r="B72" s="67" t="s">
        <v>114</v>
      </c>
      <c r="C72" s="65">
        <f t="shared" si="2"/>
        <v>7999413.8399999999</v>
      </c>
      <c r="D72" s="65">
        <v>0</v>
      </c>
      <c r="E72" s="66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2547</v>
      </c>
      <c r="L72" s="65">
        <v>7844413.8399999999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155000</v>
      </c>
    </row>
    <row r="73" spans="1:18" x14ac:dyDescent="0.25">
      <c r="A73" s="60">
        <v>16</v>
      </c>
      <c r="B73" s="67" t="s">
        <v>115</v>
      </c>
      <c r="C73" s="65">
        <f t="shared" si="2"/>
        <v>8394973</v>
      </c>
      <c r="D73" s="65">
        <v>8224973</v>
      </c>
      <c r="E73" s="66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170000</v>
      </c>
    </row>
    <row r="74" spans="1:18" x14ac:dyDescent="0.25">
      <c r="A74" s="60">
        <v>17</v>
      </c>
      <c r="B74" s="67" t="s">
        <v>116</v>
      </c>
      <c r="C74" s="65">
        <f t="shared" si="2"/>
        <v>9526937.5</v>
      </c>
      <c r="D74" s="65">
        <v>9356937.5</v>
      </c>
      <c r="E74" s="66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170000</v>
      </c>
    </row>
    <row r="75" spans="1:18" x14ac:dyDescent="0.25">
      <c r="A75" s="60">
        <v>18</v>
      </c>
      <c r="B75" s="67" t="s">
        <v>117</v>
      </c>
      <c r="C75" s="65">
        <f t="shared" si="2"/>
        <v>8072896</v>
      </c>
      <c r="D75" s="65">
        <v>7902896</v>
      </c>
      <c r="E75" s="66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170000</v>
      </c>
    </row>
    <row r="76" spans="1:18" x14ac:dyDescent="0.25">
      <c r="A76" s="60">
        <v>19</v>
      </c>
      <c r="B76" s="67" t="s">
        <v>118</v>
      </c>
      <c r="C76" s="65">
        <f t="shared" si="2"/>
        <v>4397008</v>
      </c>
      <c r="D76" s="65">
        <v>0</v>
      </c>
      <c r="E76" s="66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1400</v>
      </c>
      <c r="L76" s="65">
        <v>4242008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155000</v>
      </c>
    </row>
    <row r="77" spans="1:18" x14ac:dyDescent="0.25">
      <c r="A77" s="60">
        <v>20</v>
      </c>
      <c r="B77" s="67" t="s">
        <v>119</v>
      </c>
      <c r="C77" s="65">
        <f t="shared" si="2"/>
        <v>4890101.04</v>
      </c>
      <c r="D77" s="65">
        <v>0</v>
      </c>
      <c r="E77" s="66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1557</v>
      </c>
      <c r="L77" s="65">
        <v>4735101.04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155000</v>
      </c>
    </row>
    <row r="78" spans="1:18" x14ac:dyDescent="0.25">
      <c r="A78" s="60">
        <v>21</v>
      </c>
      <c r="B78" s="67" t="s">
        <v>82</v>
      </c>
      <c r="C78" s="65">
        <f t="shared" si="2"/>
        <v>4826658.5</v>
      </c>
      <c r="D78" s="65">
        <v>0</v>
      </c>
      <c r="E78" s="66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1536.8</v>
      </c>
      <c r="L78" s="65">
        <v>4671658.5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155000</v>
      </c>
    </row>
    <row r="79" spans="1:18" x14ac:dyDescent="0.25">
      <c r="A79" s="60">
        <v>22</v>
      </c>
      <c r="B79" s="67" t="s">
        <v>120</v>
      </c>
      <c r="C79" s="65">
        <f t="shared" si="2"/>
        <v>5193922</v>
      </c>
      <c r="D79" s="65">
        <v>5023922</v>
      </c>
      <c r="E79" s="66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170000</v>
      </c>
    </row>
    <row r="80" spans="1:18" x14ac:dyDescent="0.25">
      <c r="A80" s="60">
        <v>23</v>
      </c>
      <c r="B80" s="67" t="s">
        <v>121</v>
      </c>
      <c r="C80" s="65">
        <f t="shared" si="2"/>
        <v>1239540</v>
      </c>
      <c r="D80" s="65">
        <v>0</v>
      </c>
      <c r="E80" s="66">
        <v>0</v>
      </c>
      <c r="F80" s="65">
        <v>0</v>
      </c>
      <c r="G80" s="65">
        <v>365</v>
      </c>
      <c r="H80" s="65">
        <v>1074540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165000</v>
      </c>
    </row>
    <row r="81" spans="1:18" x14ac:dyDescent="0.25">
      <c r="A81" s="60">
        <v>24</v>
      </c>
      <c r="B81" s="67" t="s">
        <v>122</v>
      </c>
      <c r="C81" s="65">
        <f t="shared" si="2"/>
        <v>1907891.5</v>
      </c>
      <c r="D81" s="65">
        <v>1737891.5</v>
      </c>
      <c r="E81" s="66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170000</v>
      </c>
    </row>
    <row r="82" spans="1:18" x14ac:dyDescent="0.25">
      <c r="A82" s="60">
        <v>25</v>
      </c>
      <c r="B82" s="67" t="s">
        <v>123</v>
      </c>
      <c r="C82" s="65">
        <f t="shared" si="2"/>
        <v>3046212</v>
      </c>
      <c r="D82" s="65">
        <v>0</v>
      </c>
      <c r="E82" s="66">
        <v>0</v>
      </c>
      <c r="F82" s="65">
        <v>0</v>
      </c>
      <c r="G82" s="65">
        <v>897</v>
      </c>
      <c r="H82" s="65">
        <v>2881212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165000</v>
      </c>
    </row>
    <row r="83" spans="1:18" x14ac:dyDescent="0.25">
      <c r="A83" s="60">
        <v>26</v>
      </c>
      <c r="B83" s="67" t="s">
        <v>92</v>
      </c>
      <c r="C83" s="65">
        <f t="shared" si="2"/>
        <v>9698543.3599999994</v>
      </c>
      <c r="D83" s="65">
        <v>0</v>
      </c>
      <c r="E83" s="66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3088</v>
      </c>
      <c r="L83" s="65">
        <v>9543543.3599999994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155000</v>
      </c>
    </row>
    <row r="84" spans="1:18" x14ac:dyDescent="0.25">
      <c r="A84" s="60">
        <v>27</v>
      </c>
      <c r="B84" s="67" t="s">
        <v>124</v>
      </c>
      <c r="C84" s="65">
        <f t="shared" si="2"/>
        <v>6133548</v>
      </c>
      <c r="D84" s="65">
        <v>5963548</v>
      </c>
      <c r="E84" s="66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170000</v>
      </c>
    </row>
    <row r="85" spans="1:18" x14ac:dyDescent="0.25">
      <c r="A85" s="74" t="s">
        <v>310</v>
      </c>
      <c r="B85" s="75"/>
      <c r="C85" s="65">
        <f t="shared" ref="C85:R85" si="3">SUM(C86:C176)</f>
        <v>242315102.37</v>
      </c>
      <c r="D85" s="65">
        <f t="shared" si="3"/>
        <v>55641010.350000001</v>
      </c>
      <c r="E85" s="66">
        <f t="shared" si="3"/>
        <v>3</v>
      </c>
      <c r="F85" s="65">
        <f t="shared" si="3"/>
        <v>5211690</v>
      </c>
      <c r="G85" s="65">
        <f t="shared" si="3"/>
        <v>34566.33</v>
      </c>
      <c r="H85" s="65">
        <f t="shared" si="3"/>
        <v>102499639.62000002</v>
      </c>
      <c r="I85" s="65">
        <f t="shared" si="3"/>
        <v>464.4</v>
      </c>
      <c r="J85" s="65">
        <f t="shared" si="3"/>
        <v>247278.8</v>
      </c>
      <c r="K85" s="65">
        <f t="shared" si="3"/>
        <v>18748.650000000001</v>
      </c>
      <c r="L85" s="65">
        <f t="shared" si="3"/>
        <v>56714260.030000001</v>
      </c>
      <c r="M85" s="65">
        <f t="shared" si="3"/>
        <v>229.03</v>
      </c>
      <c r="N85" s="65">
        <f t="shared" si="3"/>
        <v>6726223.5699999994</v>
      </c>
      <c r="O85" s="65">
        <f t="shared" si="3"/>
        <v>0</v>
      </c>
      <c r="P85" s="65">
        <f t="shared" si="3"/>
        <v>0</v>
      </c>
      <c r="Q85" s="65">
        <f t="shared" si="3"/>
        <v>0</v>
      </c>
      <c r="R85" s="65">
        <f t="shared" si="3"/>
        <v>15275000</v>
      </c>
    </row>
    <row r="86" spans="1:18" x14ac:dyDescent="0.25">
      <c r="A86" s="60">
        <v>1</v>
      </c>
      <c r="B86" s="67" t="s">
        <v>125</v>
      </c>
      <c r="C86" s="65">
        <f t="shared" ref="C86:C149" si="4">D86+F86+H86+J86+L86+N86+O86+P86+Q86+R86</f>
        <v>1910708.5</v>
      </c>
      <c r="D86" s="65">
        <v>1740708.5</v>
      </c>
      <c r="E86" s="66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170000</v>
      </c>
    </row>
    <row r="87" spans="1:18" x14ac:dyDescent="0.25">
      <c r="A87" s="60">
        <v>2</v>
      </c>
      <c r="B87" s="67" t="s">
        <v>126</v>
      </c>
      <c r="C87" s="65">
        <f t="shared" si="4"/>
        <v>3484296</v>
      </c>
      <c r="D87" s="65">
        <v>0</v>
      </c>
      <c r="E87" s="66">
        <v>0</v>
      </c>
      <c r="F87" s="65">
        <v>0</v>
      </c>
      <c r="G87" s="65">
        <v>1026</v>
      </c>
      <c r="H87" s="65">
        <v>3319296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165000</v>
      </c>
    </row>
    <row r="88" spans="1:18" x14ac:dyDescent="0.25">
      <c r="A88" s="60">
        <v>3</v>
      </c>
      <c r="B88" s="67" t="s">
        <v>127</v>
      </c>
      <c r="C88" s="65">
        <f t="shared" si="4"/>
        <v>9545388.8499999996</v>
      </c>
      <c r="D88" s="65">
        <v>9375388.8499999996</v>
      </c>
      <c r="E88" s="66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170000</v>
      </c>
    </row>
    <row r="89" spans="1:18" x14ac:dyDescent="0.25">
      <c r="A89" s="60">
        <v>4</v>
      </c>
      <c r="B89" s="67" t="s">
        <v>128</v>
      </c>
      <c r="C89" s="65">
        <f t="shared" si="4"/>
        <v>2716800</v>
      </c>
      <c r="D89" s="65">
        <v>0</v>
      </c>
      <c r="E89" s="66">
        <v>0</v>
      </c>
      <c r="F89" s="65">
        <v>0</v>
      </c>
      <c r="G89" s="65">
        <v>800</v>
      </c>
      <c r="H89" s="65">
        <v>2551800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165000</v>
      </c>
    </row>
    <row r="90" spans="1:18" x14ac:dyDescent="0.25">
      <c r="A90" s="60">
        <v>5</v>
      </c>
      <c r="B90" s="67" t="s">
        <v>129</v>
      </c>
      <c r="C90" s="65">
        <f t="shared" si="4"/>
        <v>1660644</v>
      </c>
      <c r="D90" s="65">
        <v>0</v>
      </c>
      <c r="E90" s="66">
        <v>0</v>
      </c>
      <c r="F90" s="65">
        <v>0</v>
      </c>
      <c r="G90" s="65">
        <v>489</v>
      </c>
      <c r="H90" s="65">
        <v>1495644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165000</v>
      </c>
    </row>
    <row r="91" spans="1:18" x14ac:dyDescent="0.25">
      <c r="A91" s="60">
        <v>6</v>
      </c>
      <c r="B91" s="67" t="s">
        <v>130</v>
      </c>
      <c r="C91" s="65">
        <f t="shared" si="4"/>
        <v>1018800</v>
      </c>
      <c r="D91" s="65">
        <v>0</v>
      </c>
      <c r="E91" s="66">
        <v>0</v>
      </c>
      <c r="F91" s="65">
        <v>0</v>
      </c>
      <c r="G91" s="65">
        <v>300</v>
      </c>
      <c r="H91" s="65">
        <v>853800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165000</v>
      </c>
    </row>
    <row r="92" spans="1:18" x14ac:dyDescent="0.25">
      <c r="A92" s="60">
        <v>7</v>
      </c>
      <c r="B92" s="67" t="s">
        <v>131</v>
      </c>
      <c r="C92" s="65">
        <f t="shared" si="4"/>
        <v>1300871</v>
      </c>
      <c r="D92" s="65">
        <v>0</v>
      </c>
      <c r="E92" s="66">
        <v>0</v>
      </c>
      <c r="F92" s="65">
        <v>0</v>
      </c>
      <c r="G92" s="65">
        <v>650</v>
      </c>
      <c r="H92" s="65">
        <v>1135871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165000</v>
      </c>
    </row>
    <row r="93" spans="1:18" x14ac:dyDescent="0.25">
      <c r="A93" s="60">
        <v>8</v>
      </c>
      <c r="B93" s="67" t="s">
        <v>132</v>
      </c>
      <c r="C93" s="65">
        <f t="shared" si="4"/>
        <v>1646910</v>
      </c>
      <c r="D93" s="65">
        <v>271330</v>
      </c>
      <c r="E93" s="66">
        <v>0</v>
      </c>
      <c r="F93" s="65">
        <v>0</v>
      </c>
      <c r="G93" s="65">
        <v>355</v>
      </c>
      <c r="H93" s="65">
        <v>1040580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335000</v>
      </c>
    </row>
    <row r="94" spans="1:18" x14ac:dyDescent="0.25">
      <c r="A94" s="60">
        <v>9</v>
      </c>
      <c r="B94" s="67" t="s">
        <v>65</v>
      </c>
      <c r="C94" s="65">
        <f t="shared" si="4"/>
        <v>843222</v>
      </c>
      <c r="D94" s="65">
        <v>673222</v>
      </c>
      <c r="E94" s="66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170000</v>
      </c>
    </row>
    <row r="95" spans="1:18" x14ac:dyDescent="0.25">
      <c r="A95" s="60">
        <v>10</v>
      </c>
      <c r="B95" s="67" t="s">
        <v>133</v>
      </c>
      <c r="C95" s="65">
        <f t="shared" si="4"/>
        <v>954276</v>
      </c>
      <c r="D95" s="65">
        <v>0</v>
      </c>
      <c r="E95" s="66">
        <v>0</v>
      </c>
      <c r="F95" s="65">
        <v>0</v>
      </c>
      <c r="G95" s="65">
        <v>281</v>
      </c>
      <c r="H95" s="65">
        <v>789276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165000</v>
      </c>
    </row>
    <row r="96" spans="1:18" x14ac:dyDescent="0.25">
      <c r="A96" s="60">
        <v>11</v>
      </c>
      <c r="B96" s="67" t="s">
        <v>134</v>
      </c>
      <c r="C96" s="65">
        <f t="shared" si="4"/>
        <v>1012008</v>
      </c>
      <c r="D96" s="65">
        <v>0</v>
      </c>
      <c r="E96" s="66">
        <v>0</v>
      </c>
      <c r="F96" s="65">
        <v>0</v>
      </c>
      <c r="G96" s="65">
        <v>298</v>
      </c>
      <c r="H96" s="65">
        <v>847008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165000</v>
      </c>
    </row>
    <row r="97" spans="1:18" x14ac:dyDescent="0.25">
      <c r="A97" s="60">
        <v>12</v>
      </c>
      <c r="B97" s="67" t="s">
        <v>135</v>
      </c>
      <c r="C97" s="65">
        <f t="shared" si="4"/>
        <v>1012008</v>
      </c>
      <c r="D97" s="65">
        <v>0</v>
      </c>
      <c r="E97" s="66">
        <v>0</v>
      </c>
      <c r="F97" s="65">
        <v>0</v>
      </c>
      <c r="G97" s="65">
        <v>298</v>
      </c>
      <c r="H97" s="65">
        <v>847008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165000</v>
      </c>
    </row>
    <row r="98" spans="1:18" x14ac:dyDescent="0.25">
      <c r="A98" s="60">
        <v>13</v>
      </c>
      <c r="B98" s="67" t="s">
        <v>136</v>
      </c>
      <c r="C98" s="65">
        <f t="shared" si="4"/>
        <v>11288087.76</v>
      </c>
      <c r="D98" s="65">
        <v>0</v>
      </c>
      <c r="E98" s="66">
        <v>0</v>
      </c>
      <c r="F98" s="65">
        <v>0</v>
      </c>
      <c r="G98" s="65">
        <v>1490</v>
      </c>
      <c r="H98" s="65">
        <v>4895040</v>
      </c>
      <c r="I98" s="65">
        <v>0</v>
      </c>
      <c r="J98" s="65">
        <v>0</v>
      </c>
      <c r="K98" s="65">
        <v>1983</v>
      </c>
      <c r="L98" s="65">
        <v>6073047.7599999998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320000</v>
      </c>
    </row>
    <row r="99" spans="1:18" x14ac:dyDescent="0.25">
      <c r="A99" s="60">
        <v>14</v>
      </c>
      <c r="B99" s="67" t="s">
        <v>137</v>
      </c>
      <c r="C99" s="65">
        <f t="shared" si="4"/>
        <v>8569627</v>
      </c>
      <c r="D99" s="65">
        <v>8399627</v>
      </c>
      <c r="E99" s="66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170000</v>
      </c>
    </row>
    <row r="100" spans="1:18" x14ac:dyDescent="0.25">
      <c r="A100" s="60">
        <v>15</v>
      </c>
      <c r="B100" s="67" t="s">
        <v>138</v>
      </c>
      <c r="C100" s="65">
        <f t="shared" si="4"/>
        <v>2485872</v>
      </c>
      <c r="D100" s="65">
        <v>0</v>
      </c>
      <c r="E100" s="66">
        <v>0</v>
      </c>
      <c r="F100" s="65">
        <v>0</v>
      </c>
      <c r="G100" s="65">
        <v>732</v>
      </c>
      <c r="H100" s="65">
        <v>2320872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165000</v>
      </c>
    </row>
    <row r="101" spans="1:18" x14ac:dyDescent="0.25">
      <c r="A101" s="60">
        <v>16</v>
      </c>
      <c r="B101" s="67" t="s">
        <v>139</v>
      </c>
      <c r="C101" s="65">
        <f t="shared" si="4"/>
        <v>826007</v>
      </c>
      <c r="D101" s="65">
        <v>656007</v>
      </c>
      <c r="E101" s="66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170000</v>
      </c>
    </row>
    <row r="102" spans="1:18" x14ac:dyDescent="0.25">
      <c r="A102" s="60">
        <v>17</v>
      </c>
      <c r="B102" s="67" t="s">
        <v>140</v>
      </c>
      <c r="C102" s="65">
        <f t="shared" si="4"/>
        <v>2197212</v>
      </c>
      <c r="D102" s="65">
        <v>0</v>
      </c>
      <c r="E102" s="66">
        <v>0</v>
      </c>
      <c r="F102" s="65">
        <v>0</v>
      </c>
      <c r="G102" s="65">
        <v>647</v>
      </c>
      <c r="H102" s="65">
        <v>2032212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165000</v>
      </c>
    </row>
    <row r="103" spans="1:18" x14ac:dyDescent="0.25">
      <c r="A103" s="60">
        <v>18</v>
      </c>
      <c r="B103" s="67" t="s">
        <v>141</v>
      </c>
      <c r="C103" s="65">
        <f t="shared" si="4"/>
        <v>2258340</v>
      </c>
      <c r="D103" s="65">
        <v>0</v>
      </c>
      <c r="E103" s="66">
        <v>0</v>
      </c>
      <c r="F103" s="65">
        <v>0</v>
      </c>
      <c r="G103" s="65">
        <v>665</v>
      </c>
      <c r="H103" s="65">
        <v>2093340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165000</v>
      </c>
    </row>
    <row r="104" spans="1:18" x14ac:dyDescent="0.25">
      <c r="A104" s="60">
        <v>19</v>
      </c>
      <c r="B104" s="67" t="s">
        <v>142</v>
      </c>
      <c r="C104" s="65">
        <f t="shared" si="4"/>
        <v>3140720</v>
      </c>
      <c r="D104" s="65">
        <v>0</v>
      </c>
      <c r="E104" s="66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1000</v>
      </c>
      <c r="L104" s="65">
        <v>2985720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155000</v>
      </c>
    </row>
    <row r="105" spans="1:18" x14ac:dyDescent="0.25">
      <c r="A105" s="60">
        <v>20</v>
      </c>
      <c r="B105" s="67" t="s">
        <v>143</v>
      </c>
      <c r="C105" s="65">
        <f t="shared" si="4"/>
        <v>1239540</v>
      </c>
      <c r="D105" s="65">
        <v>0</v>
      </c>
      <c r="E105" s="66">
        <v>0</v>
      </c>
      <c r="F105" s="65">
        <v>0</v>
      </c>
      <c r="G105" s="65">
        <v>365</v>
      </c>
      <c r="H105" s="65">
        <v>1074540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165000</v>
      </c>
    </row>
    <row r="106" spans="1:18" x14ac:dyDescent="0.25">
      <c r="A106" s="60">
        <v>21</v>
      </c>
      <c r="B106" s="67" t="s">
        <v>144</v>
      </c>
      <c r="C106" s="65">
        <f t="shared" si="4"/>
        <v>3902004</v>
      </c>
      <c r="D106" s="65">
        <v>0</v>
      </c>
      <c r="E106" s="66">
        <v>0</v>
      </c>
      <c r="F106" s="65">
        <v>0</v>
      </c>
      <c r="G106" s="65">
        <v>1149</v>
      </c>
      <c r="H106" s="65">
        <v>3737004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165000</v>
      </c>
    </row>
    <row r="107" spans="1:18" x14ac:dyDescent="0.25">
      <c r="A107" s="60">
        <v>22</v>
      </c>
      <c r="B107" s="67" t="s">
        <v>145</v>
      </c>
      <c r="C107" s="65">
        <f t="shared" si="4"/>
        <v>3140720</v>
      </c>
      <c r="D107" s="65">
        <v>0</v>
      </c>
      <c r="E107" s="66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1000</v>
      </c>
      <c r="L107" s="65">
        <v>2985720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155000</v>
      </c>
    </row>
    <row r="108" spans="1:18" x14ac:dyDescent="0.25">
      <c r="A108" s="60">
        <v>23</v>
      </c>
      <c r="B108" s="67" t="s">
        <v>146</v>
      </c>
      <c r="C108" s="65">
        <f t="shared" si="4"/>
        <v>2930133.85</v>
      </c>
      <c r="D108" s="65">
        <v>2760133.85</v>
      </c>
      <c r="E108" s="66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170000</v>
      </c>
    </row>
    <row r="109" spans="1:18" x14ac:dyDescent="0.25">
      <c r="A109" s="60">
        <v>24</v>
      </c>
      <c r="B109" s="67" t="s">
        <v>69</v>
      </c>
      <c r="C109" s="65">
        <f t="shared" si="4"/>
        <v>1630080</v>
      </c>
      <c r="D109" s="65">
        <v>0</v>
      </c>
      <c r="E109" s="66">
        <v>0</v>
      </c>
      <c r="F109" s="65">
        <v>0</v>
      </c>
      <c r="G109" s="65">
        <v>480</v>
      </c>
      <c r="H109" s="65">
        <v>1465080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165000</v>
      </c>
    </row>
    <row r="110" spans="1:18" x14ac:dyDescent="0.25">
      <c r="A110" s="60">
        <v>25</v>
      </c>
      <c r="B110" s="67" t="s">
        <v>147</v>
      </c>
      <c r="C110" s="65">
        <f t="shared" si="4"/>
        <v>415664</v>
      </c>
      <c r="D110" s="65">
        <v>245664</v>
      </c>
      <c r="E110" s="66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170000</v>
      </c>
    </row>
    <row r="111" spans="1:18" x14ac:dyDescent="0.25">
      <c r="A111" s="60">
        <v>26</v>
      </c>
      <c r="B111" s="67" t="s">
        <v>148</v>
      </c>
      <c r="C111" s="65">
        <f t="shared" si="4"/>
        <v>2156460</v>
      </c>
      <c r="D111" s="65">
        <v>0</v>
      </c>
      <c r="E111" s="66">
        <v>0</v>
      </c>
      <c r="F111" s="65">
        <v>0</v>
      </c>
      <c r="G111" s="65">
        <v>635</v>
      </c>
      <c r="H111" s="65">
        <v>1991460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165000</v>
      </c>
    </row>
    <row r="112" spans="1:18" x14ac:dyDescent="0.25">
      <c r="A112" s="60">
        <v>27</v>
      </c>
      <c r="B112" s="67" t="s">
        <v>149</v>
      </c>
      <c r="C112" s="65">
        <f t="shared" si="4"/>
        <v>1776108</v>
      </c>
      <c r="D112" s="65">
        <v>0</v>
      </c>
      <c r="E112" s="66">
        <v>0</v>
      </c>
      <c r="F112" s="65">
        <v>0</v>
      </c>
      <c r="G112" s="65">
        <v>523</v>
      </c>
      <c r="H112" s="65">
        <v>1611108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165000</v>
      </c>
    </row>
    <row r="113" spans="1:18" x14ac:dyDescent="0.25">
      <c r="A113" s="60">
        <v>28</v>
      </c>
      <c r="B113" s="67" t="s">
        <v>150</v>
      </c>
      <c r="C113" s="65">
        <f t="shared" si="4"/>
        <v>1534992</v>
      </c>
      <c r="D113" s="65">
        <v>0</v>
      </c>
      <c r="E113" s="66">
        <v>0</v>
      </c>
      <c r="F113" s="65">
        <v>0</v>
      </c>
      <c r="G113" s="65">
        <v>452</v>
      </c>
      <c r="H113" s="65">
        <v>1369992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165000</v>
      </c>
    </row>
    <row r="114" spans="1:18" x14ac:dyDescent="0.25">
      <c r="A114" s="60">
        <v>29</v>
      </c>
      <c r="B114" s="67" t="s">
        <v>151</v>
      </c>
      <c r="C114" s="65">
        <f t="shared" si="4"/>
        <v>774288</v>
      </c>
      <c r="D114" s="65">
        <v>0</v>
      </c>
      <c r="E114" s="66">
        <v>0</v>
      </c>
      <c r="F114" s="65">
        <v>0</v>
      </c>
      <c r="G114" s="65">
        <v>228</v>
      </c>
      <c r="H114" s="65">
        <v>609288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165000</v>
      </c>
    </row>
    <row r="115" spans="1:18" x14ac:dyDescent="0.25">
      <c r="A115" s="60">
        <v>30</v>
      </c>
      <c r="B115" s="67" t="s">
        <v>152</v>
      </c>
      <c r="C115" s="65">
        <f t="shared" si="4"/>
        <v>1392360</v>
      </c>
      <c r="D115" s="65">
        <v>0</v>
      </c>
      <c r="E115" s="66">
        <v>0</v>
      </c>
      <c r="F115" s="65">
        <v>0</v>
      </c>
      <c r="G115" s="65">
        <v>410</v>
      </c>
      <c r="H115" s="65">
        <v>1227360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165000</v>
      </c>
    </row>
    <row r="116" spans="1:18" x14ac:dyDescent="0.25">
      <c r="A116" s="60">
        <v>31</v>
      </c>
      <c r="B116" s="67" t="s">
        <v>153</v>
      </c>
      <c r="C116" s="65">
        <f t="shared" si="4"/>
        <v>1952742.66</v>
      </c>
      <c r="D116" s="65">
        <v>0</v>
      </c>
      <c r="E116" s="66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621.75</v>
      </c>
      <c r="L116" s="65">
        <v>1797742.66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155000</v>
      </c>
    </row>
    <row r="117" spans="1:18" x14ac:dyDescent="0.25">
      <c r="A117" s="60">
        <v>32</v>
      </c>
      <c r="B117" s="67" t="s">
        <v>154</v>
      </c>
      <c r="C117" s="65">
        <f t="shared" si="4"/>
        <v>305018.5</v>
      </c>
      <c r="D117" s="65">
        <v>135018.5</v>
      </c>
      <c r="E117" s="66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170000</v>
      </c>
    </row>
    <row r="118" spans="1:18" x14ac:dyDescent="0.25">
      <c r="A118" s="60">
        <v>33</v>
      </c>
      <c r="B118" s="67" t="s">
        <v>155</v>
      </c>
      <c r="C118" s="65">
        <f t="shared" si="4"/>
        <v>1473864</v>
      </c>
      <c r="D118" s="65">
        <v>0</v>
      </c>
      <c r="E118" s="66">
        <v>0</v>
      </c>
      <c r="F118" s="65">
        <v>0</v>
      </c>
      <c r="G118" s="65">
        <v>434</v>
      </c>
      <c r="H118" s="65">
        <v>1308864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165000</v>
      </c>
    </row>
    <row r="119" spans="1:18" x14ac:dyDescent="0.25">
      <c r="A119" s="60">
        <v>34</v>
      </c>
      <c r="B119" s="67" t="s">
        <v>156</v>
      </c>
      <c r="C119" s="65">
        <f t="shared" si="4"/>
        <v>1943301.14</v>
      </c>
      <c r="D119" s="65">
        <v>0</v>
      </c>
      <c r="E119" s="66">
        <v>0</v>
      </c>
      <c r="F119" s="65">
        <v>0</v>
      </c>
      <c r="G119" s="65">
        <v>971</v>
      </c>
      <c r="H119" s="65">
        <v>1778301.14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165000</v>
      </c>
    </row>
    <row r="120" spans="1:18" x14ac:dyDescent="0.25">
      <c r="A120" s="60">
        <v>35</v>
      </c>
      <c r="B120" s="67" t="s">
        <v>157</v>
      </c>
      <c r="C120" s="65">
        <f t="shared" si="4"/>
        <v>3847668</v>
      </c>
      <c r="D120" s="65">
        <v>0</v>
      </c>
      <c r="E120" s="66">
        <v>0</v>
      </c>
      <c r="F120" s="65">
        <v>0</v>
      </c>
      <c r="G120" s="65">
        <v>1133</v>
      </c>
      <c r="H120" s="65">
        <v>3682668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165000</v>
      </c>
    </row>
    <row r="121" spans="1:18" x14ac:dyDescent="0.25">
      <c r="A121" s="60">
        <v>36</v>
      </c>
      <c r="B121" s="67" t="s">
        <v>158</v>
      </c>
      <c r="C121" s="65">
        <f t="shared" si="4"/>
        <v>821781.5</v>
      </c>
      <c r="D121" s="65">
        <v>651781.5</v>
      </c>
      <c r="E121" s="66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170000</v>
      </c>
    </row>
    <row r="122" spans="1:18" x14ac:dyDescent="0.25">
      <c r="A122" s="60">
        <v>37</v>
      </c>
      <c r="B122" s="67" t="s">
        <v>159</v>
      </c>
      <c r="C122" s="65">
        <f t="shared" si="4"/>
        <v>887355</v>
      </c>
      <c r="D122" s="65">
        <v>717355</v>
      </c>
      <c r="E122" s="66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170000</v>
      </c>
    </row>
    <row r="123" spans="1:18" x14ac:dyDescent="0.25">
      <c r="A123" s="60">
        <v>38</v>
      </c>
      <c r="B123" s="67" t="s">
        <v>77</v>
      </c>
      <c r="C123" s="65">
        <f t="shared" si="4"/>
        <v>914273</v>
      </c>
      <c r="D123" s="65">
        <v>744273</v>
      </c>
      <c r="E123" s="66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170000</v>
      </c>
    </row>
    <row r="124" spans="1:18" x14ac:dyDescent="0.25">
      <c r="A124" s="60">
        <v>39</v>
      </c>
      <c r="B124" s="67" t="s">
        <v>160</v>
      </c>
      <c r="C124" s="65">
        <f t="shared" si="4"/>
        <v>3140720</v>
      </c>
      <c r="D124" s="65">
        <v>0</v>
      </c>
      <c r="E124" s="66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1000</v>
      </c>
      <c r="L124" s="65">
        <v>2985720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155000</v>
      </c>
    </row>
    <row r="125" spans="1:18" x14ac:dyDescent="0.25">
      <c r="A125" s="60">
        <v>40</v>
      </c>
      <c r="B125" s="67" t="s">
        <v>161</v>
      </c>
      <c r="C125" s="65">
        <f t="shared" si="4"/>
        <v>700539.93</v>
      </c>
      <c r="D125" s="65">
        <v>0</v>
      </c>
      <c r="E125" s="66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23.03</v>
      </c>
      <c r="N125" s="65">
        <v>580539.93000000005</v>
      </c>
      <c r="O125" s="65">
        <v>0</v>
      </c>
      <c r="P125" s="65">
        <v>0</v>
      </c>
      <c r="Q125" s="65">
        <v>0</v>
      </c>
      <c r="R125" s="65">
        <v>120000</v>
      </c>
    </row>
    <row r="126" spans="1:18" x14ac:dyDescent="0.25">
      <c r="A126" s="60">
        <v>41</v>
      </c>
      <c r="B126" s="67" t="s">
        <v>162</v>
      </c>
      <c r="C126" s="65">
        <f t="shared" si="4"/>
        <v>2716800</v>
      </c>
      <c r="D126" s="65">
        <v>0</v>
      </c>
      <c r="E126" s="66">
        <v>0</v>
      </c>
      <c r="F126" s="65">
        <v>0</v>
      </c>
      <c r="G126" s="65">
        <v>800</v>
      </c>
      <c r="H126" s="65">
        <v>2551800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165000</v>
      </c>
    </row>
    <row r="127" spans="1:18" x14ac:dyDescent="0.25">
      <c r="A127" s="60">
        <v>42</v>
      </c>
      <c r="B127" s="67" t="s">
        <v>163</v>
      </c>
      <c r="C127" s="65">
        <f t="shared" si="4"/>
        <v>4626110.0599999996</v>
      </c>
      <c r="D127" s="65">
        <v>2543725.65</v>
      </c>
      <c r="E127" s="66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608.9</v>
      </c>
      <c r="L127" s="65">
        <v>1757384.41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325000</v>
      </c>
    </row>
    <row r="128" spans="1:18" x14ac:dyDescent="0.25">
      <c r="A128" s="60">
        <v>43</v>
      </c>
      <c r="B128" s="67" t="s">
        <v>164</v>
      </c>
      <c r="C128" s="65">
        <f t="shared" si="4"/>
        <v>4309067.84</v>
      </c>
      <c r="D128" s="65">
        <v>0</v>
      </c>
      <c r="E128" s="66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1372</v>
      </c>
      <c r="L128" s="65">
        <v>4154067.84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155000</v>
      </c>
    </row>
    <row r="129" spans="1:18" x14ac:dyDescent="0.25">
      <c r="A129" s="60">
        <v>44</v>
      </c>
      <c r="B129" s="67" t="s">
        <v>165</v>
      </c>
      <c r="C129" s="65">
        <f t="shared" si="4"/>
        <v>3593083.5</v>
      </c>
      <c r="D129" s="65">
        <v>3423083.5</v>
      </c>
      <c r="E129" s="66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170000</v>
      </c>
    </row>
    <row r="130" spans="1:18" x14ac:dyDescent="0.25">
      <c r="A130" s="60">
        <v>45</v>
      </c>
      <c r="B130" s="67" t="s">
        <v>166</v>
      </c>
      <c r="C130" s="65">
        <f t="shared" si="4"/>
        <v>2037600</v>
      </c>
      <c r="D130" s="65">
        <v>0</v>
      </c>
      <c r="E130" s="66">
        <v>0</v>
      </c>
      <c r="F130" s="65">
        <v>0</v>
      </c>
      <c r="G130" s="65">
        <v>600</v>
      </c>
      <c r="H130" s="65">
        <v>1872600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165000</v>
      </c>
    </row>
    <row r="131" spans="1:18" x14ac:dyDescent="0.25">
      <c r="A131" s="60">
        <v>46</v>
      </c>
      <c r="B131" s="67" t="s">
        <v>167</v>
      </c>
      <c r="C131" s="65">
        <f t="shared" si="4"/>
        <v>7927177.2800000003</v>
      </c>
      <c r="D131" s="65">
        <v>0</v>
      </c>
      <c r="E131" s="66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2524</v>
      </c>
      <c r="L131" s="65">
        <v>7772177.2800000003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155000</v>
      </c>
    </row>
    <row r="132" spans="1:18" x14ac:dyDescent="0.25">
      <c r="A132" s="60">
        <v>47</v>
      </c>
      <c r="B132" s="67" t="s">
        <v>168</v>
      </c>
      <c r="C132" s="65">
        <f t="shared" si="4"/>
        <v>1871196</v>
      </c>
      <c r="D132" s="65">
        <v>0</v>
      </c>
      <c r="E132" s="66">
        <v>0</v>
      </c>
      <c r="F132" s="65">
        <v>0</v>
      </c>
      <c r="G132" s="65">
        <v>551</v>
      </c>
      <c r="H132" s="65">
        <v>1706196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165000</v>
      </c>
    </row>
    <row r="133" spans="1:18" x14ac:dyDescent="0.25">
      <c r="A133" s="60">
        <v>48</v>
      </c>
      <c r="B133" s="67" t="s">
        <v>169</v>
      </c>
      <c r="C133" s="65">
        <f t="shared" si="4"/>
        <v>1942512</v>
      </c>
      <c r="D133" s="65">
        <v>0</v>
      </c>
      <c r="E133" s="66">
        <v>0</v>
      </c>
      <c r="F133" s="65">
        <v>0</v>
      </c>
      <c r="G133" s="65">
        <v>572</v>
      </c>
      <c r="H133" s="65">
        <v>1777512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165000</v>
      </c>
    </row>
    <row r="134" spans="1:18" x14ac:dyDescent="0.25">
      <c r="A134" s="60">
        <v>49</v>
      </c>
      <c r="B134" s="67" t="s">
        <v>170</v>
      </c>
      <c r="C134" s="65">
        <f t="shared" si="4"/>
        <v>3307627.5</v>
      </c>
      <c r="D134" s="65">
        <v>3137627.5</v>
      </c>
      <c r="E134" s="66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170000</v>
      </c>
    </row>
    <row r="135" spans="1:18" x14ac:dyDescent="0.25">
      <c r="A135" s="60">
        <v>50</v>
      </c>
      <c r="B135" s="67" t="s">
        <v>171</v>
      </c>
      <c r="C135" s="65">
        <f t="shared" si="4"/>
        <v>9459379.1400000006</v>
      </c>
      <c r="D135" s="65">
        <v>3023695.5</v>
      </c>
      <c r="E135" s="66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206</v>
      </c>
      <c r="N135" s="65">
        <v>6145683.6399999997</v>
      </c>
      <c r="O135" s="65">
        <v>0</v>
      </c>
      <c r="P135" s="65">
        <v>0</v>
      </c>
      <c r="Q135" s="65">
        <v>0</v>
      </c>
      <c r="R135" s="65">
        <v>290000</v>
      </c>
    </row>
    <row r="136" spans="1:18" x14ac:dyDescent="0.25">
      <c r="A136" s="60">
        <v>51</v>
      </c>
      <c r="B136" s="67" t="s">
        <v>172</v>
      </c>
      <c r="C136" s="65">
        <f t="shared" si="4"/>
        <v>1183453</v>
      </c>
      <c r="D136" s="65">
        <v>1013453</v>
      </c>
      <c r="E136" s="66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170000</v>
      </c>
    </row>
    <row r="137" spans="1:18" x14ac:dyDescent="0.25">
      <c r="A137" s="60">
        <v>52</v>
      </c>
      <c r="B137" s="67" t="s">
        <v>173</v>
      </c>
      <c r="C137" s="65">
        <f t="shared" si="4"/>
        <v>4029718.5</v>
      </c>
      <c r="D137" s="65">
        <v>3859718.5</v>
      </c>
      <c r="E137" s="66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170000</v>
      </c>
    </row>
    <row r="138" spans="1:18" x14ac:dyDescent="0.25">
      <c r="A138" s="60">
        <v>53</v>
      </c>
      <c r="B138" s="67" t="s">
        <v>174</v>
      </c>
      <c r="C138" s="65">
        <f t="shared" si="4"/>
        <v>2716800</v>
      </c>
      <c r="D138" s="65">
        <v>0</v>
      </c>
      <c r="E138" s="66">
        <v>0</v>
      </c>
      <c r="F138" s="65">
        <v>0</v>
      </c>
      <c r="G138" s="65">
        <v>800</v>
      </c>
      <c r="H138" s="65">
        <v>2551800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165000</v>
      </c>
    </row>
    <row r="139" spans="1:18" x14ac:dyDescent="0.25">
      <c r="A139" s="60">
        <v>54</v>
      </c>
      <c r="B139" s="67" t="s">
        <v>175</v>
      </c>
      <c r="C139" s="65">
        <f t="shared" si="4"/>
        <v>1602912</v>
      </c>
      <c r="D139" s="65">
        <v>0</v>
      </c>
      <c r="E139" s="66">
        <v>0</v>
      </c>
      <c r="F139" s="65">
        <v>0</v>
      </c>
      <c r="G139" s="65">
        <v>472</v>
      </c>
      <c r="H139" s="65">
        <v>1437912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165000</v>
      </c>
    </row>
    <row r="140" spans="1:18" x14ac:dyDescent="0.25">
      <c r="A140" s="60">
        <v>55</v>
      </c>
      <c r="B140" s="67" t="s">
        <v>176</v>
      </c>
      <c r="C140" s="65">
        <f t="shared" si="4"/>
        <v>880156</v>
      </c>
      <c r="D140" s="65">
        <v>710156</v>
      </c>
      <c r="E140" s="66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170000</v>
      </c>
    </row>
    <row r="141" spans="1:18" x14ac:dyDescent="0.25">
      <c r="A141" s="60">
        <v>56</v>
      </c>
      <c r="B141" s="67" t="s">
        <v>177</v>
      </c>
      <c r="C141" s="65">
        <f t="shared" si="4"/>
        <v>2927019.5</v>
      </c>
      <c r="D141" s="65">
        <v>2757019.5</v>
      </c>
      <c r="E141" s="66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170000</v>
      </c>
    </row>
    <row r="142" spans="1:18" x14ac:dyDescent="0.25">
      <c r="A142" s="60">
        <v>57</v>
      </c>
      <c r="B142" s="67" t="s">
        <v>178</v>
      </c>
      <c r="C142" s="65">
        <f t="shared" si="4"/>
        <v>94716</v>
      </c>
      <c r="D142" s="65">
        <v>0</v>
      </c>
      <c r="E142" s="66">
        <v>0</v>
      </c>
      <c r="F142" s="65">
        <v>0</v>
      </c>
      <c r="G142" s="65">
        <v>0</v>
      </c>
      <c r="H142" s="65">
        <v>0</v>
      </c>
      <c r="I142" s="65">
        <v>108</v>
      </c>
      <c r="J142" s="65">
        <v>54716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40000</v>
      </c>
    </row>
    <row r="143" spans="1:18" x14ac:dyDescent="0.25">
      <c r="A143" s="60">
        <v>58</v>
      </c>
      <c r="B143" s="67" t="s">
        <v>179</v>
      </c>
      <c r="C143" s="65">
        <f t="shared" si="4"/>
        <v>2353428</v>
      </c>
      <c r="D143" s="65">
        <v>0</v>
      </c>
      <c r="E143" s="66">
        <v>0</v>
      </c>
      <c r="F143" s="65">
        <v>0</v>
      </c>
      <c r="G143" s="65">
        <v>693</v>
      </c>
      <c r="H143" s="65">
        <v>2188428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165000</v>
      </c>
    </row>
    <row r="144" spans="1:18" x14ac:dyDescent="0.25">
      <c r="A144" s="60">
        <v>59</v>
      </c>
      <c r="B144" s="67" t="s">
        <v>180</v>
      </c>
      <c r="C144" s="65">
        <f t="shared" si="4"/>
        <v>2716800</v>
      </c>
      <c r="D144" s="65">
        <v>0</v>
      </c>
      <c r="E144" s="66">
        <v>0</v>
      </c>
      <c r="F144" s="65">
        <v>0</v>
      </c>
      <c r="G144" s="65">
        <v>800</v>
      </c>
      <c r="H144" s="65">
        <v>2551800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165000</v>
      </c>
    </row>
    <row r="145" spans="1:18" x14ac:dyDescent="0.25">
      <c r="A145" s="60">
        <v>60</v>
      </c>
      <c r="B145" s="67" t="s">
        <v>181</v>
      </c>
      <c r="C145" s="65">
        <f t="shared" si="4"/>
        <v>1854216</v>
      </c>
      <c r="D145" s="65">
        <v>0</v>
      </c>
      <c r="E145" s="66">
        <v>0</v>
      </c>
      <c r="F145" s="65">
        <v>0</v>
      </c>
      <c r="G145" s="65">
        <v>546</v>
      </c>
      <c r="H145" s="65">
        <v>1689216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165000</v>
      </c>
    </row>
    <row r="146" spans="1:18" x14ac:dyDescent="0.25">
      <c r="A146" s="60">
        <v>61</v>
      </c>
      <c r="B146" s="67" t="s">
        <v>182</v>
      </c>
      <c r="C146" s="65">
        <f t="shared" si="4"/>
        <v>8709216.5600000005</v>
      </c>
      <c r="D146" s="65">
        <v>0</v>
      </c>
      <c r="E146" s="66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2773</v>
      </c>
      <c r="L146" s="65">
        <v>8554216.5600000005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155000</v>
      </c>
    </row>
    <row r="147" spans="1:18" x14ac:dyDescent="0.25">
      <c r="A147" s="60">
        <v>62</v>
      </c>
      <c r="B147" s="67" t="s">
        <v>183</v>
      </c>
      <c r="C147" s="65">
        <f t="shared" si="4"/>
        <v>2361581.2000000002</v>
      </c>
      <c r="D147" s="65">
        <v>0</v>
      </c>
      <c r="E147" s="66">
        <v>0</v>
      </c>
      <c r="F147" s="65">
        <v>0</v>
      </c>
      <c r="G147" s="65">
        <v>1180</v>
      </c>
      <c r="H147" s="65">
        <v>2196581.2000000002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165000</v>
      </c>
    </row>
    <row r="148" spans="1:18" x14ac:dyDescent="0.25">
      <c r="A148" s="60">
        <v>63</v>
      </c>
      <c r="B148" s="67" t="s">
        <v>184</v>
      </c>
      <c r="C148" s="65">
        <f t="shared" si="4"/>
        <v>1921286.4</v>
      </c>
      <c r="D148" s="65">
        <v>0</v>
      </c>
      <c r="E148" s="66">
        <v>0</v>
      </c>
      <c r="F148" s="65">
        <v>0</v>
      </c>
      <c r="G148" s="65">
        <v>960</v>
      </c>
      <c r="H148" s="65">
        <v>1756286.4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165000</v>
      </c>
    </row>
    <row r="149" spans="1:18" x14ac:dyDescent="0.25">
      <c r="A149" s="60">
        <v>64</v>
      </c>
      <c r="B149" s="67" t="s">
        <v>185</v>
      </c>
      <c r="C149" s="65">
        <f t="shared" si="4"/>
        <v>1807230</v>
      </c>
      <c r="D149" s="65">
        <v>0</v>
      </c>
      <c r="E149" s="66">
        <v>1</v>
      </c>
      <c r="F149" s="65">
        <v>1737230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70000</v>
      </c>
    </row>
    <row r="150" spans="1:18" x14ac:dyDescent="0.25">
      <c r="A150" s="60">
        <v>65</v>
      </c>
      <c r="B150" s="67" t="s">
        <v>186</v>
      </c>
      <c r="C150" s="65">
        <f t="shared" ref="C150:C176" si="5">D150+F150+H150+J150+L150+N150+O150+P150+Q150+R150</f>
        <v>5228195.5</v>
      </c>
      <c r="D150" s="65">
        <v>5058195.5</v>
      </c>
      <c r="E150" s="66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170000</v>
      </c>
    </row>
    <row r="151" spans="1:18" x14ac:dyDescent="0.25">
      <c r="A151" s="60">
        <v>66</v>
      </c>
      <c r="B151" s="67" t="s">
        <v>187</v>
      </c>
      <c r="C151" s="65">
        <f t="shared" si="5"/>
        <v>3140720</v>
      </c>
      <c r="D151" s="65">
        <v>0</v>
      </c>
      <c r="E151" s="66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1000</v>
      </c>
      <c r="L151" s="65">
        <v>2985720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155000</v>
      </c>
    </row>
    <row r="152" spans="1:18" x14ac:dyDescent="0.25">
      <c r="A152" s="60">
        <v>67</v>
      </c>
      <c r="B152" s="67" t="s">
        <v>188</v>
      </c>
      <c r="C152" s="65">
        <f t="shared" si="5"/>
        <v>4044636</v>
      </c>
      <c r="D152" s="65">
        <v>0</v>
      </c>
      <c r="E152" s="66">
        <v>0</v>
      </c>
      <c r="F152" s="65">
        <v>0</v>
      </c>
      <c r="G152" s="65">
        <v>1191</v>
      </c>
      <c r="H152" s="65">
        <v>3879636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165000</v>
      </c>
    </row>
    <row r="153" spans="1:18" x14ac:dyDescent="0.25">
      <c r="A153" s="60">
        <v>68</v>
      </c>
      <c r="B153" s="67" t="s">
        <v>189</v>
      </c>
      <c r="C153" s="65">
        <f t="shared" si="5"/>
        <v>312562.8</v>
      </c>
      <c r="D153" s="65">
        <v>0</v>
      </c>
      <c r="E153" s="66">
        <v>0</v>
      </c>
      <c r="F153" s="65">
        <v>0</v>
      </c>
      <c r="G153" s="65">
        <v>0</v>
      </c>
      <c r="H153" s="65">
        <v>0</v>
      </c>
      <c r="I153" s="65">
        <v>356.4</v>
      </c>
      <c r="J153" s="65">
        <v>192562.8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120000</v>
      </c>
    </row>
    <row r="154" spans="1:18" x14ac:dyDescent="0.25">
      <c r="A154" s="60">
        <v>69</v>
      </c>
      <c r="B154" s="67" t="s">
        <v>190</v>
      </c>
      <c r="C154" s="65">
        <f t="shared" si="5"/>
        <v>1761179.2</v>
      </c>
      <c r="D154" s="65">
        <v>0</v>
      </c>
      <c r="E154" s="66">
        <v>0</v>
      </c>
      <c r="F154" s="65">
        <v>0</v>
      </c>
      <c r="G154" s="65">
        <v>880</v>
      </c>
      <c r="H154" s="65">
        <v>1596179.2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165000</v>
      </c>
    </row>
    <row r="155" spans="1:18" x14ac:dyDescent="0.25">
      <c r="A155" s="60">
        <v>70</v>
      </c>
      <c r="B155" s="67" t="s">
        <v>191</v>
      </c>
      <c r="C155" s="65">
        <f t="shared" si="5"/>
        <v>3341664</v>
      </c>
      <c r="D155" s="65">
        <v>0</v>
      </c>
      <c r="E155" s="66">
        <v>0</v>
      </c>
      <c r="F155" s="65">
        <v>0</v>
      </c>
      <c r="G155" s="65">
        <v>984</v>
      </c>
      <c r="H155" s="65">
        <v>3176664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165000</v>
      </c>
    </row>
    <row r="156" spans="1:18" x14ac:dyDescent="0.25">
      <c r="A156" s="60">
        <v>71</v>
      </c>
      <c r="B156" s="67" t="s">
        <v>192</v>
      </c>
      <c r="C156" s="65">
        <f t="shared" si="5"/>
        <v>1731960</v>
      </c>
      <c r="D156" s="65">
        <v>0</v>
      </c>
      <c r="E156" s="66">
        <v>0</v>
      </c>
      <c r="F156" s="65">
        <v>0</v>
      </c>
      <c r="G156" s="65">
        <v>510</v>
      </c>
      <c r="H156" s="65">
        <v>1566960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165000</v>
      </c>
    </row>
    <row r="157" spans="1:18" x14ac:dyDescent="0.25">
      <c r="A157" s="60">
        <v>72</v>
      </c>
      <c r="B157" s="67" t="s">
        <v>193</v>
      </c>
      <c r="C157" s="65">
        <f t="shared" si="5"/>
        <v>3140720</v>
      </c>
      <c r="D157" s="65">
        <v>0</v>
      </c>
      <c r="E157" s="66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1000</v>
      </c>
      <c r="L157" s="65">
        <v>2985720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155000</v>
      </c>
    </row>
    <row r="158" spans="1:18" x14ac:dyDescent="0.25">
      <c r="A158" s="60">
        <v>73</v>
      </c>
      <c r="B158" s="67" t="s">
        <v>194</v>
      </c>
      <c r="C158" s="65">
        <f t="shared" si="5"/>
        <v>1494982.72</v>
      </c>
      <c r="D158" s="65">
        <v>0</v>
      </c>
      <c r="E158" s="66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476</v>
      </c>
      <c r="L158" s="65">
        <v>1339982.72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155000</v>
      </c>
    </row>
    <row r="159" spans="1:18" x14ac:dyDescent="0.25">
      <c r="A159" s="60">
        <v>74</v>
      </c>
      <c r="B159" s="67" t="s">
        <v>195</v>
      </c>
      <c r="C159" s="65">
        <f t="shared" si="5"/>
        <v>1511220</v>
      </c>
      <c r="D159" s="65">
        <v>0</v>
      </c>
      <c r="E159" s="66">
        <v>0</v>
      </c>
      <c r="F159" s="65">
        <v>0</v>
      </c>
      <c r="G159" s="65">
        <v>445</v>
      </c>
      <c r="H159" s="65">
        <v>1346220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165000</v>
      </c>
    </row>
    <row r="160" spans="1:18" x14ac:dyDescent="0.25">
      <c r="A160" s="60">
        <v>75</v>
      </c>
      <c r="B160" s="67" t="s">
        <v>196</v>
      </c>
      <c r="C160" s="65">
        <f t="shared" si="5"/>
        <v>1643664</v>
      </c>
      <c r="D160" s="65">
        <v>0</v>
      </c>
      <c r="E160" s="66">
        <v>0</v>
      </c>
      <c r="F160" s="65">
        <v>0</v>
      </c>
      <c r="G160" s="65">
        <v>484</v>
      </c>
      <c r="H160" s="65">
        <v>1478664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165000</v>
      </c>
    </row>
    <row r="161" spans="1:18" x14ac:dyDescent="0.25">
      <c r="A161" s="60">
        <v>76</v>
      </c>
      <c r="B161" s="67" t="s">
        <v>197</v>
      </c>
      <c r="C161" s="65">
        <f t="shared" si="5"/>
        <v>4256308.68</v>
      </c>
      <c r="D161" s="65">
        <v>0</v>
      </c>
      <c r="E161" s="66">
        <v>0</v>
      </c>
      <c r="F161" s="65">
        <v>0</v>
      </c>
      <c r="G161" s="65">
        <v>1253.33</v>
      </c>
      <c r="H161" s="65">
        <v>4091308.68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165000</v>
      </c>
    </row>
    <row r="162" spans="1:18" x14ac:dyDescent="0.25">
      <c r="A162" s="60">
        <v>77</v>
      </c>
      <c r="B162" s="67" t="s">
        <v>198</v>
      </c>
      <c r="C162" s="65">
        <f t="shared" si="5"/>
        <v>1939116</v>
      </c>
      <c r="D162" s="65">
        <v>0</v>
      </c>
      <c r="E162" s="66">
        <v>0</v>
      </c>
      <c r="F162" s="65">
        <v>0</v>
      </c>
      <c r="G162" s="65">
        <v>571</v>
      </c>
      <c r="H162" s="65">
        <v>1774116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165000</v>
      </c>
    </row>
    <row r="163" spans="1:18" x14ac:dyDescent="0.25">
      <c r="A163" s="60">
        <v>78</v>
      </c>
      <c r="B163" s="67" t="s">
        <v>199</v>
      </c>
      <c r="C163" s="65">
        <f t="shared" si="5"/>
        <v>2716800</v>
      </c>
      <c r="D163" s="65">
        <v>0</v>
      </c>
      <c r="E163" s="66">
        <v>0</v>
      </c>
      <c r="F163" s="65">
        <v>0</v>
      </c>
      <c r="G163" s="65">
        <v>800</v>
      </c>
      <c r="H163" s="65">
        <v>2551800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165000</v>
      </c>
    </row>
    <row r="164" spans="1:18" x14ac:dyDescent="0.25">
      <c r="A164" s="60">
        <v>79</v>
      </c>
      <c r="B164" s="67" t="s">
        <v>200</v>
      </c>
      <c r="C164" s="65">
        <f t="shared" si="5"/>
        <v>2716800</v>
      </c>
      <c r="D164" s="65">
        <v>0</v>
      </c>
      <c r="E164" s="66">
        <v>0</v>
      </c>
      <c r="F164" s="65">
        <v>0</v>
      </c>
      <c r="G164" s="65">
        <v>800</v>
      </c>
      <c r="H164" s="65">
        <v>2551800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165000</v>
      </c>
    </row>
    <row r="165" spans="1:18" x14ac:dyDescent="0.25">
      <c r="A165" s="60">
        <v>80</v>
      </c>
      <c r="B165" s="67" t="s">
        <v>201</v>
      </c>
      <c r="C165" s="65">
        <f t="shared" si="5"/>
        <v>3779748</v>
      </c>
      <c r="D165" s="65">
        <v>0</v>
      </c>
      <c r="E165" s="66">
        <v>0</v>
      </c>
      <c r="F165" s="65">
        <v>0</v>
      </c>
      <c r="G165" s="65">
        <v>1113</v>
      </c>
      <c r="H165" s="65">
        <v>3614748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165000</v>
      </c>
    </row>
    <row r="166" spans="1:18" x14ac:dyDescent="0.25">
      <c r="A166" s="60">
        <v>81</v>
      </c>
      <c r="B166" s="67" t="s">
        <v>202</v>
      </c>
      <c r="C166" s="65">
        <f t="shared" si="5"/>
        <v>920316</v>
      </c>
      <c r="D166" s="65">
        <v>0</v>
      </c>
      <c r="E166" s="66">
        <v>0</v>
      </c>
      <c r="F166" s="65">
        <v>0</v>
      </c>
      <c r="G166" s="65">
        <v>271</v>
      </c>
      <c r="H166" s="65">
        <v>755316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165000</v>
      </c>
    </row>
    <row r="167" spans="1:18" x14ac:dyDescent="0.25">
      <c r="A167" s="60">
        <v>82</v>
      </c>
      <c r="B167" s="67" t="s">
        <v>203</v>
      </c>
      <c r="C167" s="65">
        <f t="shared" si="5"/>
        <v>1363070</v>
      </c>
      <c r="D167" s="65">
        <v>262566</v>
      </c>
      <c r="E167" s="66">
        <v>0</v>
      </c>
      <c r="F167" s="65">
        <v>0</v>
      </c>
      <c r="G167" s="65">
        <v>274</v>
      </c>
      <c r="H167" s="65">
        <v>765504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335000</v>
      </c>
    </row>
    <row r="168" spans="1:18" x14ac:dyDescent="0.25">
      <c r="A168" s="60">
        <v>83</v>
      </c>
      <c r="B168" s="67" t="s">
        <v>204</v>
      </c>
      <c r="C168" s="65">
        <f t="shared" si="5"/>
        <v>2716800</v>
      </c>
      <c r="D168" s="65">
        <v>0</v>
      </c>
      <c r="E168" s="66">
        <v>0</v>
      </c>
      <c r="F168" s="65">
        <v>0</v>
      </c>
      <c r="G168" s="65">
        <v>800</v>
      </c>
      <c r="H168" s="65">
        <v>2551800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165000</v>
      </c>
    </row>
    <row r="169" spans="1:18" x14ac:dyDescent="0.25">
      <c r="A169" s="60">
        <v>84</v>
      </c>
      <c r="B169" s="67" t="s">
        <v>205</v>
      </c>
      <c r="C169" s="65">
        <f t="shared" si="5"/>
        <v>2716800</v>
      </c>
      <c r="D169" s="65">
        <v>0</v>
      </c>
      <c r="E169" s="66">
        <v>0</v>
      </c>
      <c r="F169" s="65">
        <v>0</v>
      </c>
      <c r="G169" s="65">
        <v>800</v>
      </c>
      <c r="H169" s="65">
        <v>2551800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65">
        <v>0</v>
      </c>
      <c r="P169" s="65">
        <v>0</v>
      </c>
      <c r="Q169" s="65">
        <v>0</v>
      </c>
      <c r="R169" s="65">
        <v>165000</v>
      </c>
    </row>
    <row r="170" spans="1:18" x14ac:dyDescent="0.25">
      <c r="A170" s="60">
        <v>85</v>
      </c>
      <c r="B170" s="67" t="s">
        <v>206</v>
      </c>
      <c r="C170" s="65">
        <f t="shared" si="5"/>
        <v>1830111</v>
      </c>
      <c r="D170" s="65">
        <v>1660111</v>
      </c>
      <c r="E170" s="66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0</v>
      </c>
      <c r="P170" s="65">
        <v>0</v>
      </c>
      <c r="Q170" s="65">
        <v>0</v>
      </c>
      <c r="R170" s="65">
        <v>170000</v>
      </c>
    </row>
    <row r="171" spans="1:18" x14ac:dyDescent="0.25">
      <c r="A171" s="60">
        <v>86</v>
      </c>
      <c r="B171" s="67" t="s">
        <v>99</v>
      </c>
      <c r="C171" s="65">
        <f t="shared" si="5"/>
        <v>1807230</v>
      </c>
      <c r="D171" s="65">
        <v>0</v>
      </c>
      <c r="E171" s="66">
        <v>1</v>
      </c>
      <c r="F171" s="65">
        <v>1737230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70000</v>
      </c>
    </row>
    <row r="172" spans="1:18" x14ac:dyDescent="0.25">
      <c r="A172" s="60">
        <v>87</v>
      </c>
      <c r="B172" s="67" t="s">
        <v>207</v>
      </c>
      <c r="C172" s="65">
        <f t="shared" si="5"/>
        <v>7506320.7999999998</v>
      </c>
      <c r="D172" s="65">
        <v>0</v>
      </c>
      <c r="E172" s="66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2390</v>
      </c>
      <c r="L172" s="65">
        <v>7351320.7999999998</v>
      </c>
      <c r="M172" s="65">
        <v>0</v>
      </c>
      <c r="N172" s="65">
        <v>0</v>
      </c>
      <c r="O172" s="65">
        <v>0</v>
      </c>
      <c r="P172" s="65">
        <v>0</v>
      </c>
      <c r="Q172" s="65">
        <v>0</v>
      </c>
      <c r="R172" s="65">
        <v>155000</v>
      </c>
    </row>
    <row r="173" spans="1:18" x14ac:dyDescent="0.25">
      <c r="A173" s="60">
        <v>88</v>
      </c>
      <c r="B173" s="67" t="s">
        <v>208</v>
      </c>
      <c r="C173" s="65">
        <f t="shared" si="5"/>
        <v>3140720</v>
      </c>
      <c r="D173" s="65">
        <v>0</v>
      </c>
      <c r="E173" s="66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1000</v>
      </c>
      <c r="L173" s="65">
        <v>2985720</v>
      </c>
      <c r="M173" s="65">
        <v>0</v>
      </c>
      <c r="N173" s="65">
        <v>0</v>
      </c>
      <c r="O173" s="65">
        <v>0</v>
      </c>
      <c r="P173" s="65">
        <v>0</v>
      </c>
      <c r="Q173" s="65">
        <v>0</v>
      </c>
      <c r="R173" s="65">
        <v>155000</v>
      </c>
    </row>
    <row r="174" spans="1:18" x14ac:dyDescent="0.25">
      <c r="A174" s="60">
        <v>89</v>
      </c>
      <c r="B174" s="67" t="s">
        <v>209</v>
      </c>
      <c r="C174" s="65">
        <f t="shared" si="5"/>
        <v>1807230</v>
      </c>
      <c r="D174" s="65">
        <v>0</v>
      </c>
      <c r="E174" s="66">
        <v>1</v>
      </c>
      <c r="F174" s="65">
        <v>1737230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70000</v>
      </c>
    </row>
    <row r="175" spans="1:18" x14ac:dyDescent="0.25">
      <c r="A175" s="60">
        <v>90</v>
      </c>
      <c r="B175" s="67" t="s">
        <v>210</v>
      </c>
      <c r="C175" s="65">
        <f t="shared" si="5"/>
        <v>1991149.5</v>
      </c>
      <c r="D175" s="65">
        <v>1821149.5</v>
      </c>
      <c r="E175" s="66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170000</v>
      </c>
    </row>
    <row r="176" spans="1:18" x14ac:dyDescent="0.25">
      <c r="A176" s="60">
        <v>91</v>
      </c>
      <c r="B176" s="67" t="s">
        <v>211</v>
      </c>
      <c r="C176" s="65">
        <f t="shared" si="5"/>
        <v>2054580</v>
      </c>
      <c r="D176" s="65">
        <v>0</v>
      </c>
      <c r="E176" s="66">
        <v>0</v>
      </c>
      <c r="F176" s="65">
        <v>0</v>
      </c>
      <c r="G176" s="65">
        <v>605</v>
      </c>
      <c r="H176" s="65">
        <v>1889580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165000</v>
      </c>
    </row>
    <row r="177" spans="1:19" x14ac:dyDescent="0.2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9" spans="1:19" ht="15.75" x14ac:dyDescent="0.25">
      <c r="A179" s="79" t="s">
        <v>302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48" t="e">
        <f>+A156:S179L3A158:S17A1:S179</f>
        <v>#NAME?</v>
      </c>
    </row>
  </sheetData>
  <mergeCells count="18">
    <mergeCell ref="A179:R179"/>
    <mergeCell ref="A5:A7"/>
    <mergeCell ref="B5:B7"/>
    <mergeCell ref="C5:C6"/>
    <mergeCell ref="D5:N5"/>
    <mergeCell ref="O5:R5"/>
    <mergeCell ref="E6:F6"/>
    <mergeCell ref="G6:H6"/>
    <mergeCell ref="I6:J6"/>
    <mergeCell ref="K6:L6"/>
    <mergeCell ref="M6:N6"/>
    <mergeCell ref="A9:B9"/>
    <mergeCell ref="A57:B57"/>
    <mergeCell ref="A85:B85"/>
    <mergeCell ref="O1:R1"/>
    <mergeCell ref="A4:R4"/>
    <mergeCell ref="K2:R2"/>
    <mergeCell ref="L3:R3"/>
  </mergeCells>
  <pageMargins left="0.11811023622047245" right="0.31496062992125984" top="0.15748031496062992" bottom="0.15748031496062992" header="0.31496062992125984" footer="0.19685039370078741"/>
  <pageSetup paperSize="9" scale="9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zoomScaleNormal="100" workbookViewId="0">
      <selection activeCell="A41" sqref="A41:XFD41"/>
    </sheetView>
  </sheetViews>
  <sheetFormatPr defaultRowHeight="15" x14ac:dyDescent="0.25"/>
  <cols>
    <col min="1" max="1" width="4" style="26" customWidth="1"/>
    <col min="2" max="2" width="29.28515625" style="26" customWidth="1"/>
    <col min="3" max="3" width="5" style="26" customWidth="1"/>
    <col min="4" max="4" width="4.7109375" style="26" customWidth="1"/>
    <col min="5" max="5" width="18.28515625" style="26" customWidth="1"/>
    <col min="6" max="6" width="2.7109375" style="26" customWidth="1"/>
    <col min="7" max="7" width="3.5703125" style="26" customWidth="1"/>
    <col min="8" max="8" width="8.85546875" style="26" customWidth="1"/>
    <col min="9" max="9" width="8.7109375" style="26" customWidth="1"/>
    <col min="10" max="10" width="8" style="26" customWidth="1"/>
    <col min="11" max="11" width="7.42578125" style="26" customWidth="1"/>
    <col min="12" max="12" width="6" style="26" customWidth="1"/>
    <col min="13" max="13" width="11.140625" style="26" customWidth="1"/>
    <col min="14" max="14" width="8.85546875" style="26" customWidth="1"/>
    <col min="15" max="15" width="10" style="26" customWidth="1"/>
    <col min="16" max="16" width="9.5703125" style="26" customWidth="1"/>
    <col min="17" max="17" width="7.85546875" style="26" customWidth="1"/>
    <col min="18" max="18" width="7.5703125" style="26" customWidth="1"/>
    <col min="19" max="19" width="6.42578125" style="26" customWidth="1"/>
    <col min="20" max="16384" width="9.140625" style="1"/>
  </cols>
  <sheetData>
    <row r="1" spans="1:20" ht="18.75" x14ac:dyDescent="0.3">
      <c r="E1" s="34"/>
      <c r="K1" s="35"/>
      <c r="L1" s="35"/>
      <c r="M1" s="38"/>
      <c r="N1" s="38"/>
      <c r="O1" s="38"/>
      <c r="P1" s="38"/>
      <c r="Q1" s="38"/>
      <c r="R1" s="79" t="s">
        <v>288</v>
      </c>
      <c r="S1" s="79"/>
      <c r="T1" s="2"/>
    </row>
    <row r="2" spans="1:20" ht="16.5" customHeight="1" x14ac:dyDescent="0.25">
      <c r="E2" s="34"/>
      <c r="K2" s="35"/>
      <c r="L2" s="35"/>
      <c r="M2" s="95" t="s">
        <v>304</v>
      </c>
      <c r="N2" s="95"/>
      <c r="O2" s="95"/>
      <c r="P2" s="95"/>
      <c r="Q2" s="95"/>
      <c r="R2" s="95"/>
      <c r="S2" s="95"/>
      <c r="T2" s="3"/>
    </row>
    <row r="3" spans="1:20" ht="46.5" customHeight="1" x14ac:dyDescent="0.25">
      <c r="E3" s="34"/>
      <c r="K3" s="35"/>
      <c r="L3" s="35"/>
      <c r="M3" s="95"/>
      <c r="N3" s="95"/>
      <c r="O3" s="95"/>
      <c r="P3" s="95"/>
      <c r="Q3" s="95"/>
      <c r="R3" s="95"/>
      <c r="S3" s="95"/>
      <c r="T3" s="3"/>
    </row>
    <row r="4" spans="1:20" ht="12.75" customHeight="1" x14ac:dyDescent="0.25">
      <c r="E4" s="34"/>
      <c r="K4" s="35"/>
      <c r="L4" s="35"/>
      <c r="M4" s="18"/>
      <c r="N4" s="18"/>
      <c r="O4" s="18"/>
      <c r="P4" s="18"/>
      <c r="Q4" s="18"/>
      <c r="R4" s="18"/>
      <c r="S4" s="18"/>
      <c r="T4" s="3"/>
    </row>
    <row r="5" spans="1:20" ht="36.75" customHeight="1" x14ac:dyDescent="0.25">
      <c r="A5" s="96" t="s">
        <v>298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4"/>
    </row>
    <row r="6" spans="1:20" ht="35.25" customHeight="1" x14ac:dyDescent="0.25">
      <c r="A6" s="89" t="s">
        <v>0</v>
      </c>
      <c r="B6" s="89" t="s">
        <v>1</v>
      </c>
      <c r="C6" s="89" t="s">
        <v>20</v>
      </c>
      <c r="D6" s="89"/>
      <c r="E6" s="90" t="s">
        <v>21</v>
      </c>
      <c r="F6" s="90" t="s">
        <v>22</v>
      </c>
      <c r="G6" s="90" t="s">
        <v>23</v>
      </c>
      <c r="H6" s="90" t="s">
        <v>24</v>
      </c>
      <c r="I6" s="89" t="s">
        <v>25</v>
      </c>
      <c r="J6" s="89"/>
      <c r="K6" s="97" t="s">
        <v>26</v>
      </c>
      <c r="L6" s="86" t="s">
        <v>27</v>
      </c>
      <c r="M6" s="89" t="s">
        <v>28</v>
      </c>
      <c r="N6" s="89"/>
      <c r="O6" s="89"/>
      <c r="P6" s="89"/>
      <c r="Q6" s="90" t="s">
        <v>29</v>
      </c>
      <c r="R6" s="90" t="s">
        <v>30</v>
      </c>
      <c r="S6" s="90" t="s">
        <v>31</v>
      </c>
    </row>
    <row r="7" spans="1:20" ht="27" customHeight="1" x14ac:dyDescent="0.25">
      <c r="A7" s="89"/>
      <c r="B7" s="89"/>
      <c r="C7" s="90" t="s">
        <v>32</v>
      </c>
      <c r="D7" s="90" t="s">
        <v>33</v>
      </c>
      <c r="E7" s="90"/>
      <c r="F7" s="90"/>
      <c r="G7" s="90"/>
      <c r="H7" s="90"/>
      <c r="I7" s="90" t="s">
        <v>34</v>
      </c>
      <c r="J7" s="90" t="s">
        <v>311</v>
      </c>
      <c r="K7" s="97"/>
      <c r="L7" s="87"/>
      <c r="M7" s="90" t="s">
        <v>34</v>
      </c>
      <c r="N7" s="90" t="s">
        <v>35</v>
      </c>
      <c r="O7" s="90" t="s">
        <v>36</v>
      </c>
      <c r="P7" s="90" t="s">
        <v>37</v>
      </c>
      <c r="Q7" s="90"/>
      <c r="R7" s="90"/>
      <c r="S7" s="90"/>
    </row>
    <row r="8" spans="1:20" ht="83.25" customHeight="1" x14ac:dyDescent="0.25">
      <c r="A8" s="89"/>
      <c r="B8" s="89"/>
      <c r="C8" s="90"/>
      <c r="D8" s="90"/>
      <c r="E8" s="90"/>
      <c r="F8" s="90"/>
      <c r="G8" s="90"/>
      <c r="H8" s="90"/>
      <c r="I8" s="90"/>
      <c r="J8" s="90"/>
      <c r="K8" s="97"/>
      <c r="L8" s="87"/>
      <c r="M8" s="90"/>
      <c r="N8" s="90"/>
      <c r="O8" s="90"/>
      <c r="P8" s="90"/>
      <c r="Q8" s="90"/>
      <c r="R8" s="90"/>
      <c r="S8" s="90"/>
    </row>
    <row r="9" spans="1:20" x14ac:dyDescent="0.25">
      <c r="A9" s="89"/>
      <c r="B9" s="89"/>
      <c r="C9" s="90"/>
      <c r="D9" s="90"/>
      <c r="E9" s="90"/>
      <c r="F9" s="90"/>
      <c r="G9" s="90"/>
      <c r="H9" s="9" t="s">
        <v>38</v>
      </c>
      <c r="I9" s="9" t="s">
        <v>38</v>
      </c>
      <c r="J9" s="9" t="s">
        <v>38</v>
      </c>
      <c r="K9" s="19" t="s">
        <v>39</v>
      </c>
      <c r="L9" s="88"/>
      <c r="M9" s="9" t="s">
        <v>15</v>
      </c>
      <c r="N9" s="9" t="s">
        <v>15</v>
      </c>
      <c r="O9" s="9" t="s">
        <v>15</v>
      </c>
      <c r="P9" s="9" t="s">
        <v>15</v>
      </c>
      <c r="Q9" s="9" t="s">
        <v>40</v>
      </c>
      <c r="R9" s="9" t="s">
        <v>40</v>
      </c>
      <c r="S9" s="90"/>
    </row>
    <row r="10" spans="1:20" x14ac:dyDescent="0.25">
      <c r="A10" s="9">
        <v>1</v>
      </c>
      <c r="B10" s="9">
        <v>2</v>
      </c>
      <c r="C10" s="9">
        <v>3</v>
      </c>
      <c r="D10" s="9">
        <v>4</v>
      </c>
      <c r="E10" s="37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</row>
    <row r="11" spans="1:20" x14ac:dyDescent="0.25">
      <c r="A11" s="93" t="s">
        <v>306</v>
      </c>
      <c r="B11" s="94"/>
      <c r="C11" s="69" t="s">
        <v>19</v>
      </c>
      <c r="D11" s="69" t="s">
        <v>19</v>
      </c>
      <c r="E11" s="69" t="s">
        <v>19</v>
      </c>
      <c r="F11" s="69" t="s">
        <v>19</v>
      </c>
      <c r="G11" s="69" t="s">
        <v>19</v>
      </c>
      <c r="H11" s="8">
        <f>SUM(H12:H58)</f>
        <v>82763.12999999999</v>
      </c>
      <c r="I11" s="8">
        <f>SUM(I12:I58)</f>
        <v>70571.630000000019</v>
      </c>
      <c r="J11" s="8">
        <f>SUM(J12:J58)</f>
        <v>64053.520000000019</v>
      </c>
      <c r="K11" s="10">
        <f>SUM(K12:K58)</f>
        <v>3446</v>
      </c>
      <c r="L11" s="10" t="s">
        <v>19</v>
      </c>
      <c r="M11" s="8">
        <f>SUM(M12:M58)</f>
        <v>103430109.39000005</v>
      </c>
      <c r="N11" s="8">
        <v>4419634.1400000006</v>
      </c>
      <c r="O11" s="8">
        <v>4419634.1400000006</v>
      </c>
      <c r="P11" s="8">
        <v>94590841.109999985</v>
      </c>
      <c r="Q11" s="8">
        <f t="shared" ref="Q11" si="0">M11/I11</f>
        <v>1465.6046543065538</v>
      </c>
      <c r="R11" s="8">
        <f>MAX(R12:R58)</f>
        <v>8354.3110949963739</v>
      </c>
      <c r="S11" s="10" t="s">
        <v>19</v>
      </c>
    </row>
    <row r="12" spans="1:20" s="7" customFormat="1" x14ac:dyDescent="0.25">
      <c r="A12" s="68">
        <v>1</v>
      </c>
      <c r="B12" s="21" t="s">
        <v>54</v>
      </c>
      <c r="C12" s="20">
        <v>1956</v>
      </c>
      <c r="D12" s="21"/>
      <c r="E12" s="21" t="s">
        <v>51</v>
      </c>
      <c r="F12" s="11">
        <v>3</v>
      </c>
      <c r="G12" s="11">
        <v>4</v>
      </c>
      <c r="H12" s="8">
        <v>2920.71</v>
      </c>
      <c r="I12" s="8">
        <v>2275.91</v>
      </c>
      <c r="J12" s="8">
        <v>2254.2600000000002</v>
      </c>
      <c r="K12" s="10">
        <v>98</v>
      </c>
      <c r="L12" s="10" t="s">
        <v>41</v>
      </c>
      <c r="M12" s="17">
        <v>4751840.9800000004</v>
      </c>
      <c r="N12" s="8">
        <v>203049.16999999998</v>
      </c>
      <c r="O12" s="70">
        <v>203049.16999999998</v>
      </c>
      <c r="P12" s="70">
        <v>4345742.6400000006</v>
      </c>
      <c r="Q12" s="70">
        <v>2087.8861554279392</v>
      </c>
      <c r="R12" s="8">
        <v>3181.2769397735415</v>
      </c>
      <c r="S12" s="71" t="s">
        <v>290</v>
      </c>
    </row>
    <row r="13" spans="1:20" s="7" customFormat="1" x14ac:dyDescent="0.25">
      <c r="A13" s="68">
        <v>2</v>
      </c>
      <c r="B13" s="21" t="s">
        <v>55</v>
      </c>
      <c r="C13" s="20">
        <v>1958</v>
      </c>
      <c r="D13" s="21"/>
      <c r="E13" s="21" t="s">
        <v>51</v>
      </c>
      <c r="F13" s="11">
        <v>3</v>
      </c>
      <c r="G13" s="11">
        <v>5</v>
      </c>
      <c r="H13" s="8">
        <v>1939.6</v>
      </c>
      <c r="I13" s="8">
        <v>1190.7</v>
      </c>
      <c r="J13" s="8">
        <v>1080.4000000000001</v>
      </c>
      <c r="K13" s="10">
        <v>64</v>
      </c>
      <c r="L13" s="10" t="s">
        <v>41</v>
      </c>
      <c r="M13" s="17">
        <v>2665198.63</v>
      </c>
      <c r="N13" s="8">
        <v>113885.63</v>
      </c>
      <c r="O13" s="70">
        <v>113885.63</v>
      </c>
      <c r="P13" s="70">
        <v>2437427.37</v>
      </c>
      <c r="Q13" s="70">
        <v>2238.3460401444527</v>
      </c>
      <c r="R13" s="8">
        <v>4793.0293104896282</v>
      </c>
      <c r="S13" s="71" t="s">
        <v>293</v>
      </c>
    </row>
    <row r="14" spans="1:20" s="7" customFormat="1" x14ac:dyDescent="0.25">
      <c r="A14" s="68">
        <v>3</v>
      </c>
      <c r="B14" s="21" t="s">
        <v>56</v>
      </c>
      <c r="C14" s="20">
        <v>1958</v>
      </c>
      <c r="D14" s="21"/>
      <c r="E14" s="21" t="s">
        <v>51</v>
      </c>
      <c r="F14" s="11">
        <v>2</v>
      </c>
      <c r="G14" s="11">
        <v>2</v>
      </c>
      <c r="H14" s="8">
        <v>610.1</v>
      </c>
      <c r="I14" s="8">
        <v>560.5</v>
      </c>
      <c r="J14" s="8">
        <v>444.2</v>
      </c>
      <c r="K14" s="10">
        <v>42</v>
      </c>
      <c r="L14" s="10" t="s">
        <v>41</v>
      </c>
      <c r="M14" s="17">
        <v>1365310.73</v>
      </c>
      <c r="N14" s="8">
        <v>58340.59</v>
      </c>
      <c r="O14" s="70">
        <v>58340.59</v>
      </c>
      <c r="P14" s="70">
        <v>1248629.5499999998</v>
      </c>
      <c r="Q14" s="70">
        <v>2435.8799821587868</v>
      </c>
      <c r="R14" s="8">
        <v>3951.2578055307763</v>
      </c>
      <c r="S14" s="71" t="s">
        <v>291</v>
      </c>
    </row>
    <row r="15" spans="1:20" s="7" customFormat="1" x14ac:dyDescent="0.25">
      <c r="A15" s="68">
        <v>4</v>
      </c>
      <c r="B15" s="21" t="s">
        <v>57</v>
      </c>
      <c r="C15" s="20">
        <v>1958</v>
      </c>
      <c r="D15" s="21"/>
      <c r="E15" s="21" t="s">
        <v>51</v>
      </c>
      <c r="F15" s="11">
        <v>2</v>
      </c>
      <c r="G15" s="11">
        <v>2</v>
      </c>
      <c r="H15" s="8">
        <v>593.70000000000005</v>
      </c>
      <c r="I15" s="8">
        <v>546.1</v>
      </c>
      <c r="J15" s="8">
        <v>441.1</v>
      </c>
      <c r="K15" s="10">
        <v>39</v>
      </c>
      <c r="L15" s="10" t="s">
        <v>41</v>
      </c>
      <c r="M15" s="17">
        <v>1589954.74</v>
      </c>
      <c r="N15" s="8">
        <v>67939.77</v>
      </c>
      <c r="O15" s="70">
        <v>67939.77</v>
      </c>
      <c r="P15" s="70">
        <v>1454075.2</v>
      </c>
      <c r="Q15" s="70">
        <v>2911.4717817249589</v>
      </c>
      <c r="R15" s="8">
        <v>4257.4402124153085</v>
      </c>
      <c r="S15" s="71" t="s">
        <v>292</v>
      </c>
    </row>
    <row r="16" spans="1:20" s="7" customFormat="1" x14ac:dyDescent="0.25">
      <c r="A16" s="68">
        <v>5</v>
      </c>
      <c r="B16" s="21" t="s">
        <v>58</v>
      </c>
      <c r="C16" s="11">
        <v>1986</v>
      </c>
      <c r="D16" s="46"/>
      <c r="E16" s="21" t="s">
        <v>42</v>
      </c>
      <c r="F16" s="11">
        <v>5</v>
      </c>
      <c r="G16" s="11">
        <v>6</v>
      </c>
      <c r="H16" s="8">
        <v>4357</v>
      </c>
      <c r="I16" s="8">
        <v>3937</v>
      </c>
      <c r="J16" s="8">
        <v>3674</v>
      </c>
      <c r="K16" s="10">
        <v>211</v>
      </c>
      <c r="L16" s="10" t="s">
        <v>41</v>
      </c>
      <c r="M16" s="17">
        <v>3235937.48</v>
      </c>
      <c r="N16" s="8">
        <v>138273.66</v>
      </c>
      <c r="O16" s="70">
        <v>138273.66</v>
      </c>
      <c r="P16" s="70">
        <v>2959390.1599999997</v>
      </c>
      <c r="Q16" s="70">
        <v>821.92976377952755</v>
      </c>
      <c r="R16" s="8">
        <v>1101.260350520701</v>
      </c>
      <c r="S16" s="71" t="s">
        <v>293</v>
      </c>
    </row>
    <row r="17" spans="1:19" s="7" customFormat="1" x14ac:dyDescent="0.25">
      <c r="A17" s="68">
        <v>6</v>
      </c>
      <c r="B17" s="21" t="s">
        <v>59</v>
      </c>
      <c r="C17" s="11">
        <v>1963</v>
      </c>
      <c r="D17" s="46"/>
      <c r="E17" s="21" t="s">
        <v>50</v>
      </c>
      <c r="F17" s="11">
        <v>4</v>
      </c>
      <c r="G17" s="11">
        <v>4</v>
      </c>
      <c r="H17" s="8">
        <v>2581.1</v>
      </c>
      <c r="I17" s="8">
        <v>2477.4</v>
      </c>
      <c r="J17" s="8">
        <v>2303.4</v>
      </c>
      <c r="K17" s="10">
        <v>110</v>
      </c>
      <c r="L17" s="10" t="s">
        <v>41</v>
      </c>
      <c r="M17" s="17">
        <v>1031528.19</v>
      </c>
      <c r="N17" s="8">
        <v>44077.85</v>
      </c>
      <c r="O17" s="70">
        <v>44077.85</v>
      </c>
      <c r="P17" s="70">
        <v>943372.49</v>
      </c>
      <c r="Q17" s="70">
        <v>416.37530879147488</v>
      </c>
      <c r="R17" s="8">
        <v>2474.54</v>
      </c>
      <c r="S17" s="71" t="s">
        <v>291</v>
      </c>
    </row>
    <row r="18" spans="1:19" s="7" customFormat="1" x14ac:dyDescent="0.25">
      <c r="A18" s="68">
        <v>7</v>
      </c>
      <c r="B18" s="21" t="s">
        <v>60</v>
      </c>
      <c r="C18" s="22">
        <v>1954</v>
      </c>
      <c r="D18" s="46"/>
      <c r="E18" s="21" t="s">
        <v>50</v>
      </c>
      <c r="F18" s="11">
        <v>2</v>
      </c>
      <c r="G18" s="11">
        <v>1</v>
      </c>
      <c r="H18" s="8">
        <v>978.4</v>
      </c>
      <c r="I18" s="8">
        <v>598.6</v>
      </c>
      <c r="J18" s="8">
        <v>364.3</v>
      </c>
      <c r="K18" s="10">
        <v>48</v>
      </c>
      <c r="L18" s="10" t="s">
        <v>41</v>
      </c>
      <c r="M18" s="17">
        <v>2435611.2799999998</v>
      </c>
      <c r="N18" s="8">
        <v>104075.21</v>
      </c>
      <c r="O18" s="70">
        <v>104075.21</v>
      </c>
      <c r="P18" s="70">
        <v>2227460.86</v>
      </c>
      <c r="Q18" s="70">
        <v>4068.8461075843629</v>
      </c>
      <c r="R18" s="8">
        <v>5514.0745071834281</v>
      </c>
      <c r="S18" s="71" t="s">
        <v>293</v>
      </c>
    </row>
    <row r="19" spans="1:19" s="7" customFormat="1" x14ac:dyDescent="0.25">
      <c r="A19" s="68">
        <v>8</v>
      </c>
      <c r="B19" s="21" t="s">
        <v>61</v>
      </c>
      <c r="C19" s="11">
        <v>1951</v>
      </c>
      <c r="D19" s="46"/>
      <c r="E19" s="21" t="s">
        <v>50</v>
      </c>
      <c r="F19" s="11">
        <v>2</v>
      </c>
      <c r="G19" s="11">
        <v>2</v>
      </c>
      <c r="H19" s="8">
        <v>809.77</v>
      </c>
      <c r="I19" s="8">
        <v>652.87</v>
      </c>
      <c r="J19" s="8">
        <v>652.87</v>
      </c>
      <c r="K19" s="10">
        <v>31</v>
      </c>
      <c r="L19" s="10" t="s">
        <v>41</v>
      </c>
      <c r="M19" s="17">
        <v>2036856.85</v>
      </c>
      <c r="N19" s="8">
        <v>87036.18</v>
      </c>
      <c r="O19" s="70">
        <v>87036.18</v>
      </c>
      <c r="P19" s="70">
        <v>1862784.4900000002</v>
      </c>
      <c r="Q19" s="70">
        <v>3119.8505828112798</v>
      </c>
      <c r="R19" s="8">
        <v>4321.1689922955566</v>
      </c>
      <c r="S19" s="71" t="s">
        <v>291</v>
      </c>
    </row>
    <row r="20" spans="1:19" s="7" customFormat="1" x14ac:dyDescent="0.25">
      <c r="A20" s="68">
        <v>9</v>
      </c>
      <c r="B20" s="21" t="s">
        <v>62</v>
      </c>
      <c r="C20" s="23">
        <v>1958</v>
      </c>
      <c r="D20" s="46"/>
      <c r="E20" s="21" t="s">
        <v>50</v>
      </c>
      <c r="F20" s="11">
        <v>2</v>
      </c>
      <c r="G20" s="11">
        <v>2</v>
      </c>
      <c r="H20" s="8">
        <v>731.63</v>
      </c>
      <c r="I20" s="8">
        <v>675.13</v>
      </c>
      <c r="J20" s="8">
        <v>675.13</v>
      </c>
      <c r="K20" s="10">
        <v>28</v>
      </c>
      <c r="L20" s="10" t="s">
        <v>41</v>
      </c>
      <c r="M20" s="17">
        <v>851610.6</v>
      </c>
      <c r="N20" s="8">
        <v>36389.86</v>
      </c>
      <c r="O20" s="70">
        <v>36389.86</v>
      </c>
      <c r="P20" s="70">
        <v>778830.88</v>
      </c>
      <c r="Q20" s="70">
        <v>1261.4023965754743</v>
      </c>
      <c r="R20" s="8">
        <v>2474.54</v>
      </c>
      <c r="S20" s="71" t="s">
        <v>292</v>
      </c>
    </row>
    <row r="21" spans="1:19" s="7" customFormat="1" x14ac:dyDescent="0.25">
      <c r="A21" s="68">
        <v>10</v>
      </c>
      <c r="B21" s="21" t="s">
        <v>63</v>
      </c>
      <c r="C21" s="23">
        <v>1958</v>
      </c>
      <c r="D21" s="46"/>
      <c r="E21" s="21" t="s">
        <v>50</v>
      </c>
      <c r="F21" s="11">
        <v>4</v>
      </c>
      <c r="G21" s="11">
        <v>3</v>
      </c>
      <c r="H21" s="8">
        <v>3333.8</v>
      </c>
      <c r="I21" s="8">
        <v>2531.6</v>
      </c>
      <c r="J21" s="8">
        <v>2359.8000000000002</v>
      </c>
      <c r="K21" s="10">
        <v>95</v>
      </c>
      <c r="L21" s="10" t="s">
        <v>41</v>
      </c>
      <c r="M21" s="17">
        <v>4128989.07</v>
      </c>
      <c r="N21" s="8">
        <v>176434.32</v>
      </c>
      <c r="O21" s="70">
        <v>176434.32</v>
      </c>
      <c r="P21" s="70">
        <v>3776120.43</v>
      </c>
      <c r="Q21" s="70">
        <v>1630.9800402907251</v>
      </c>
      <c r="R21" s="8">
        <v>2385.5514299257388</v>
      </c>
      <c r="S21" s="71" t="s">
        <v>294</v>
      </c>
    </row>
    <row r="22" spans="1:19" s="7" customFormat="1" x14ac:dyDescent="0.25">
      <c r="A22" s="68">
        <v>11</v>
      </c>
      <c r="B22" s="21" t="s">
        <v>64</v>
      </c>
      <c r="C22" s="11">
        <v>1959</v>
      </c>
      <c r="D22" s="46"/>
      <c r="E22" s="21" t="s">
        <v>50</v>
      </c>
      <c r="F22" s="11">
        <v>2</v>
      </c>
      <c r="G22" s="11">
        <v>2</v>
      </c>
      <c r="H22" s="8">
        <v>598.02</v>
      </c>
      <c r="I22" s="8">
        <v>552.82000000000005</v>
      </c>
      <c r="J22" s="8">
        <v>452.65</v>
      </c>
      <c r="K22" s="10">
        <v>31</v>
      </c>
      <c r="L22" s="10" t="s">
        <v>41</v>
      </c>
      <c r="M22" s="17">
        <v>687997.67</v>
      </c>
      <c r="N22" s="8">
        <v>29398.58</v>
      </c>
      <c r="O22" s="70">
        <v>29398.58</v>
      </c>
      <c r="P22" s="70">
        <v>629200.51000000013</v>
      </c>
      <c r="Q22" s="70">
        <v>1244.5238413950292</v>
      </c>
      <c r="R22" s="8">
        <v>2474.54</v>
      </c>
      <c r="S22" s="71" t="s">
        <v>290</v>
      </c>
    </row>
    <row r="23" spans="1:19" s="7" customFormat="1" x14ac:dyDescent="0.25">
      <c r="A23" s="68">
        <v>12</v>
      </c>
      <c r="B23" s="21" t="s">
        <v>65</v>
      </c>
      <c r="C23" s="11">
        <v>1958</v>
      </c>
      <c r="D23" s="46"/>
      <c r="E23" s="21" t="s">
        <v>50</v>
      </c>
      <c r="F23" s="11">
        <v>2</v>
      </c>
      <c r="G23" s="11">
        <v>2</v>
      </c>
      <c r="H23" s="8">
        <v>585.5</v>
      </c>
      <c r="I23" s="8">
        <v>538.79999999999995</v>
      </c>
      <c r="J23" s="8">
        <v>465.7</v>
      </c>
      <c r="K23" s="10">
        <v>30</v>
      </c>
      <c r="L23" s="10" t="s">
        <v>41</v>
      </c>
      <c r="M23" s="17">
        <v>1658669.98</v>
      </c>
      <c r="N23" s="8">
        <v>70876.02</v>
      </c>
      <c r="O23" s="70">
        <v>70876.02</v>
      </c>
      <c r="P23" s="70">
        <v>1516917.94</v>
      </c>
      <c r="Q23" s="70">
        <v>3078.4520786933931</v>
      </c>
      <c r="R23" s="8">
        <v>3746.7817371937645</v>
      </c>
      <c r="S23" s="71" t="s">
        <v>291</v>
      </c>
    </row>
    <row r="24" spans="1:19" s="7" customFormat="1" x14ac:dyDescent="0.25">
      <c r="A24" s="68">
        <v>13</v>
      </c>
      <c r="B24" s="21" t="s">
        <v>66</v>
      </c>
      <c r="C24" s="11">
        <v>1958</v>
      </c>
      <c r="D24" s="46"/>
      <c r="E24" s="21" t="s">
        <v>50</v>
      </c>
      <c r="F24" s="11">
        <v>2</v>
      </c>
      <c r="G24" s="11">
        <v>2</v>
      </c>
      <c r="H24" s="8">
        <v>834.2</v>
      </c>
      <c r="I24" s="8">
        <v>741.6</v>
      </c>
      <c r="J24" s="8">
        <v>622.96</v>
      </c>
      <c r="K24" s="10">
        <v>39</v>
      </c>
      <c r="L24" s="10" t="s">
        <v>41</v>
      </c>
      <c r="M24" s="17">
        <v>2228953.2000000002</v>
      </c>
      <c r="N24" s="8">
        <v>95244.58</v>
      </c>
      <c r="O24" s="70">
        <v>95244.58</v>
      </c>
      <c r="P24" s="70">
        <v>2038464.04</v>
      </c>
      <c r="Q24" s="70">
        <v>3005.6003236245956</v>
      </c>
      <c r="R24" s="8">
        <v>3721.4563106796118</v>
      </c>
      <c r="S24" s="71" t="s">
        <v>295</v>
      </c>
    </row>
    <row r="25" spans="1:19" s="7" customFormat="1" x14ac:dyDescent="0.25">
      <c r="A25" s="68">
        <v>14</v>
      </c>
      <c r="B25" s="21" t="s">
        <v>67</v>
      </c>
      <c r="C25" s="11">
        <v>1984</v>
      </c>
      <c r="D25" s="46"/>
      <c r="E25" s="21" t="s">
        <v>42</v>
      </c>
      <c r="F25" s="11">
        <v>9</v>
      </c>
      <c r="G25" s="11">
        <v>4</v>
      </c>
      <c r="H25" s="8">
        <v>8048.9</v>
      </c>
      <c r="I25" s="8">
        <v>7104.4</v>
      </c>
      <c r="J25" s="8">
        <v>6563</v>
      </c>
      <c r="K25" s="10">
        <v>315</v>
      </c>
      <c r="L25" s="10" t="s">
        <v>41</v>
      </c>
      <c r="M25" s="17">
        <v>6597433.04</v>
      </c>
      <c r="N25" s="8">
        <v>281912.5</v>
      </c>
      <c r="O25" s="70">
        <v>281912.5</v>
      </c>
      <c r="P25" s="70">
        <v>6033608.04</v>
      </c>
      <c r="Q25" s="70">
        <v>928.64042565170882</v>
      </c>
      <c r="R25" s="8">
        <v>1018.8806936546366</v>
      </c>
      <c r="S25" s="71" t="s">
        <v>312</v>
      </c>
    </row>
    <row r="26" spans="1:19" s="7" customFormat="1" x14ac:dyDescent="0.25">
      <c r="A26" s="68">
        <v>15</v>
      </c>
      <c r="B26" s="21" t="s">
        <v>68</v>
      </c>
      <c r="C26" s="11">
        <v>1952</v>
      </c>
      <c r="D26" s="46"/>
      <c r="E26" s="21" t="s">
        <v>51</v>
      </c>
      <c r="F26" s="11">
        <v>2</v>
      </c>
      <c r="G26" s="11">
        <v>2</v>
      </c>
      <c r="H26" s="8">
        <v>582.6</v>
      </c>
      <c r="I26" s="8">
        <v>540</v>
      </c>
      <c r="J26" s="8">
        <v>443.4</v>
      </c>
      <c r="K26" s="10">
        <v>36</v>
      </c>
      <c r="L26" s="10" t="s">
        <v>41</v>
      </c>
      <c r="M26" s="17">
        <v>1658662.81</v>
      </c>
      <c r="N26" s="8">
        <v>70875.710000000006</v>
      </c>
      <c r="O26" s="70">
        <v>70875.710000000006</v>
      </c>
      <c r="P26" s="70">
        <v>1516911.3900000001</v>
      </c>
      <c r="Q26" s="70">
        <v>3071.5977962962966</v>
      </c>
      <c r="R26" s="8">
        <v>3793.6648148148147</v>
      </c>
      <c r="S26" s="71" t="s">
        <v>294</v>
      </c>
    </row>
    <row r="27" spans="1:19" s="7" customFormat="1" x14ac:dyDescent="0.25">
      <c r="A27" s="68">
        <v>16</v>
      </c>
      <c r="B27" s="21" t="s">
        <v>69</v>
      </c>
      <c r="C27" s="21">
        <v>1957</v>
      </c>
      <c r="D27" s="46"/>
      <c r="E27" s="21" t="s">
        <v>50</v>
      </c>
      <c r="F27" s="11">
        <v>2</v>
      </c>
      <c r="G27" s="11">
        <v>2</v>
      </c>
      <c r="H27" s="8">
        <v>573.6</v>
      </c>
      <c r="I27" s="8">
        <v>530.1</v>
      </c>
      <c r="J27" s="8">
        <v>482.9</v>
      </c>
      <c r="K27" s="10">
        <v>31</v>
      </c>
      <c r="L27" s="10" t="s">
        <v>41</v>
      </c>
      <c r="M27" s="17">
        <v>572669.19999999995</v>
      </c>
      <c r="N27" s="8">
        <v>24470.52</v>
      </c>
      <c r="O27" s="70">
        <v>24470.52</v>
      </c>
      <c r="P27" s="70">
        <v>523728.15999999992</v>
      </c>
      <c r="Q27" s="70">
        <v>1080.3040935672514</v>
      </c>
      <c r="R27" s="8">
        <v>2474.54</v>
      </c>
      <c r="S27" s="71" t="s">
        <v>290</v>
      </c>
    </row>
    <row r="28" spans="1:19" s="7" customFormat="1" x14ac:dyDescent="0.25">
      <c r="A28" s="68">
        <v>17</v>
      </c>
      <c r="B28" s="21" t="s">
        <v>70</v>
      </c>
      <c r="C28" s="21">
        <v>1953</v>
      </c>
      <c r="D28" s="46"/>
      <c r="E28" s="21" t="s">
        <v>50</v>
      </c>
      <c r="F28" s="11">
        <v>2</v>
      </c>
      <c r="G28" s="11">
        <v>2</v>
      </c>
      <c r="H28" s="8">
        <v>557.80000000000007</v>
      </c>
      <c r="I28" s="8">
        <v>512.6</v>
      </c>
      <c r="J28" s="8">
        <v>303.3</v>
      </c>
      <c r="K28" s="10">
        <v>30</v>
      </c>
      <c r="L28" s="10" t="s">
        <v>41</v>
      </c>
      <c r="M28" s="17">
        <v>1721429.38</v>
      </c>
      <c r="N28" s="8">
        <v>73557.77</v>
      </c>
      <c r="O28" s="70">
        <v>73557.77</v>
      </c>
      <c r="P28" s="70">
        <v>1574313.8399999999</v>
      </c>
      <c r="Q28" s="70">
        <v>3358.2313304721029</v>
      </c>
      <c r="R28" s="8">
        <v>4071.2251268045256</v>
      </c>
      <c r="S28" s="71" t="s">
        <v>291</v>
      </c>
    </row>
    <row r="29" spans="1:19" s="7" customFormat="1" x14ac:dyDescent="0.25">
      <c r="A29" s="68">
        <v>18</v>
      </c>
      <c r="B29" s="21" t="s">
        <v>71</v>
      </c>
      <c r="C29" s="21">
        <v>1939</v>
      </c>
      <c r="D29" s="46"/>
      <c r="E29" s="21" t="s">
        <v>50</v>
      </c>
      <c r="F29" s="11">
        <v>2</v>
      </c>
      <c r="G29" s="11">
        <v>2</v>
      </c>
      <c r="H29" s="8">
        <v>731.59999999999991</v>
      </c>
      <c r="I29" s="8">
        <v>601.9</v>
      </c>
      <c r="J29" s="8">
        <v>489.1</v>
      </c>
      <c r="K29" s="10">
        <v>31</v>
      </c>
      <c r="L29" s="10" t="s">
        <v>41</v>
      </c>
      <c r="M29" s="17">
        <v>1801625</v>
      </c>
      <c r="N29" s="8">
        <v>76984.58</v>
      </c>
      <c r="O29" s="70">
        <v>76984.58</v>
      </c>
      <c r="P29" s="70">
        <v>1647655.8399999999</v>
      </c>
      <c r="Q29" s="70">
        <v>2993.2297723874399</v>
      </c>
      <c r="R29" s="8">
        <v>4493.2131583319488</v>
      </c>
      <c r="S29" s="71" t="s">
        <v>291</v>
      </c>
    </row>
    <row r="30" spans="1:19" s="7" customFormat="1" x14ac:dyDescent="0.25">
      <c r="A30" s="68">
        <v>19</v>
      </c>
      <c r="B30" s="21" t="s">
        <v>72</v>
      </c>
      <c r="C30" s="11">
        <v>1985</v>
      </c>
      <c r="D30" s="46"/>
      <c r="E30" s="21" t="s">
        <v>42</v>
      </c>
      <c r="F30" s="11">
        <v>9</v>
      </c>
      <c r="G30" s="11">
        <v>3</v>
      </c>
      <c r="H30" s="8">
        <v>6391</v>
      </c>
      <c r="I30" s="8">
        <v>5730</v>
      </c>
      <c r="J30" s="8">
        <v>5268.3</v>
      </c>
      <c r="K30" s="10">
        <v>234</v>
      </c>
      <c r="L30" s="10" t="s">
        <v>41</v>
      </c>
      <c r="M30" s="17">
        <v>5428902</v>
      </c>
      <c r="N30" s="8">
        <v>231980.42</v>
      </c>
      <c r="O30" s="70">
        <v>231980.42</v>
      </c>
      <c r="P30" s="70">
        <v>4964941.16</v>
      </c>
      <c r="Q30" s="70">
        <v>947.45235602094237</v>
      </c>
      <c r="R30" s="8">
        <v>947.45235602094237</v>
      </c>
      <c r="S30" s="71" t="s">
        <v>292</v>
      </c>
    </row>
    <row r="31" spans="1:19" s="7" customFormat="1" x14ac:dyDescent="0.25">
      <c r="A31" s="68">
        <v>20</v>
      </c>
      <c r="B31" s="21" t="s">
        <v>73</v>
      </c>
      <c r="C31" s="11">
        <v>1959</v>
      </c>
      <c r="D31" s="46"/>
      <c r="E31" s="21" t="s">
        <v>50</v>
      </c>
      <c r="F31" s="11">
        <v>2</v>
      </c>
      <c r="G31" s="11">
        <v>2</v>
      </c>
      <c r="H31" s="8">
        <v>601.4</v>
      </c>
      <c r="I31" s="8">
        <v>555</v>
      </c>
      <c r="J31" s="8">
        <v>524.1</v>
      </c>
      <c r="K31" s="10">
        <v>21</v>
      </c>
      <c r="L31" s="10" t="s">
        <v>41</v>
      </c>
      <c r="M31" s="17">
        <v>797474.9</v>
      </c>
      <c r="N31" s="8">
        <v>34076.61</v>
      </c>
      <c r="O31" s="70">
        <v>34076.61</v>
      </c>
      <c r="P31" s="70">
        <v>729321.68</v>
      </c>
      <c r="Q31" s="70">
        <v>1436.8917117117117</v>
      </c>
      <c r="R31" s="8">
        <v>4619.6720720720723</v>
      </c>
      <c r="S31" s="71" t="s">
        <v>292</v>
      </c>
    </row>
    <row r="32" spans="1:19" s="7" customFormat="1" x14ac:dyDescent="0.25">
      <c r="A32" s="68">
        <v>21</v>
      </c>
      <c r="B32" s="21" t="s">
        <v>74</v>
      </c>
      <c r="C32" s="11">
        <v>1959</v>
      </c>
      <c r="D32" s="46"/>
      <c r="E32" s="21" t="s">
        <v>50</v>
      </c>
      <c r="F32" s="11">
        <v>3</v>
      </c>
      <c r="G32" s="11">
        <v>3</v>
      </c>
      <c r="H32" s="8">
        <v>1868.2</v>
      </c>
      <c r="I32" s="8">
        <v>1621.6</v>
      </c>
      <c r="J32" s="8">
        <v>1621.6</v>
      </c>
      <c r="K32" s="10">
        <v>58</v>
      </c>
      <c r="L32" s="10" t="s">
        <v>41</v>
      </c>
      <c r="M32" s="17">
        <v>3802279.71</v>
      </c>
      <c r="N32" s="8">
        <v>162473.82</v>
      </c>
      <c r="O32" s="70">
        <v>162473.82</v>
      </c>
      <c r="P32" s="70">
        <v>3477332.0700000003</v>
      </c>
      <c r="Q32" s="70">
        <v>2344.7704181055747</v>
      </c>
      <c r="R32" s="8">
        <v>3374.9475826344351</v>
      </c>
      <c r="S32" s="71" t="s">
        <v>291</v>
      </c>
    </row>
    <row r="33" spans="1:19" s="7" customFormat="1" x14ac:dyDescent="0.25">
      <c r="A33" s="68">
        <v>22</v>
      </c>
      <c r="B33" s="21" t="s">
        <v>75</v>
      </c>
      <c r="C33" s="11">
        <v>1959</v>
      </c>
      <c r="D33" s="46"/>
      <c r="E33" s="21" t="s">
        <v>50</v>
      </c>
      <c r="F33" s="11">
        <v>2</v>
      </c>
      <c r="G33" s="11">
        <v>2</v>
      </c>
      <c r="H33" s="8">
        <v>625.1</v>
      </c>
      <c r="I33" s="8">
        <v>544.9</v>
      </c>
      <c r="J33" s="8">
        <v>513.6</v>
      </c>
      <c r="K33" s="10">
        <v>34</v>
      </c>
      <c r="L33" s="10" t="s">
        <v>41</v>
      </c>
      <c r="M33" s="17">
        <v>1774564.38</v>
      </c>
      <c r="N33" s="8">
        <v>75828.259999999995</v>
      </c>
      <c r="O33" s="70">
        <v>75828.259999999995</v>
      </c>
      <c r="P33" s="70">
        <v>1622907.8599999999</v>
      </c>
      <c r="Q33" s="70">
        <v>3256.678986970086</v>
      </c>
      <c r="R33" s="8">
        <v>4775.6450724903652</v>
      </c>
      <c r="S33" s="71" t="s">
        <v>291</v>
      </c>
    </row>
    <row r="34" spans="1:19" s="7" customFormat="1" x14ac:dyDescent="0.25">
      <c r="A34" s="68">
        <v>23</v>
      </c>
      <c r="B34" s="21" t="s">
        <v>76</v>
      </c>
      <c r="C34" s="21">
        <v>1959</v>
      </c>
      <c r="D34" s="46"/>
      <c r="E34" s="21" t="s">
        <v>50</v>
      </c>
      <c r="F34" s="11">
        <v>4</v>
      </c>
      <c r="G34" s="11">
        <v>2</v>
      </c>
      <c r="H34" s="8">
        <v>1378.3</v>
      </c>
      <c r="I34" s="8">
        <v>1280.9000000000001</v>
      </c>
      <c r="J34" s="8">
        <v>1171.7</v>
      </c>
      <c r="K34" s="10">
        <v>83</v>
      </c>
      <c r="L34" s="10" t="s">
        <v>41</v>
      </c>
      <c r="M34" s="17">
        <v>900489.75</v>
      </c>
      <c r="N34" s="8">
        <v>38478.5</v>
      </c>
      <c r="O34" s="70">
        <v>38478.5</v>
      </c>
      <c r="P34" s="70">
        <v>823532.75</v>
      </c>
      <c r="Q34" s="70">
        <v>703.01331095323599</v>
      </c>
      <c r="R34" s="8">
        <v>2474.54</v>
      </c>
      <c r="S34" s="71" t="s">
        <v>291</v>
      </c>
    </row>
    <row r="35" spans="1:19" s="7" customFormat="1" x14ac:dyDescent="0.25">
      <c r="A35" s="68">
        <v>24</v>
      </c>
      <c r="B35" s="21" t="s">
        <v>77</v>
      </c>
      <c r="C35" s="11">
        <v>1960</v>
      </c>
      <c r="D35" s="46"/>
      <c r="E35" s="21" t="s">
        <v>51</v>
      </c>
      <c r="F35" s="11">
        <v>2</v>
      </c>
      <c r="G35" s="11">
        <v>2</v>
      </c>
      <c r="H35" s="8" t="s">
        <v>97</v>
      </c>
      <c r="I35" s="8">
        <v>539.79999999999995</v>
      </c>
      <c r="J35" s="8">
        <v>508.8</v>
      </c>
      <c r="K35" s="10">
        <v>32</v>
      </c>
      <c r="L35" s="10" t="s">
        <v>41</v>
      </c>
      <c r="M35" s="17">
        <v>1572950.35</v>
      </c>
      <c r="N35" s="8">
        <v>67213.17</v>
      </c>
      <c r="O35" s="70">
        <v>67213.17</v>
      </c>
      <c r="P35" s="70">
        <v>1438524.0100000002</v>
      </c>
      <c r="Q35" s="70">
        <v>2913.950259355317</v>
      </c>
      <c r="R35" s="8">
        <v>3955.2365690996671</v>
      </c>
      <c r="S35" s="71" t="s">
        <v>291</v>
      </c>
    </row>
    <row r="36" spans="1:19" s="7" customFormat="1" x14ac:dyDescent="0.25">
      <c r="A36" s="68">
        <v>25</v>
      </c>
      <c r="B36" s="21" t="s">
        <v>78</v>
      </c>
      <c r="C36" s="21">
        <v>1958</v>
      </c>
      <c r="D36" s="46"/>
      <c r="E36" s="21" t="s">
        <v>51</v>
      </c>
      <c r="F36" s="11">
        <v>2</v>
      </c>
      <c r="G36" s="11">
        <v>2</v>
      </c>
      <c r="H36" s="8">
        <v>324.90000000000003</v>
      </c>
      <c r="I36" s="8">
        <v>275.8</v>
      </c>
      <c r="J36" s="8">
        <v>238.4</v>
      </c>
      <c r="K36" s="10">
        <v>26</v>
      </c>
      <c r="L36" s="10" t="s">
        <v>41</v>
      </c>
      <c r="M36" s="17">
        <v>1697171.27</v>
      </c>
      <c r="N36" s="8">
        <v>72521.209999999992</v>
      </c>
      <c r="O36" s="70">
        <v>72521.209999999992</v>
      </c>
      <c r="P36" s="70">
        <v>1552128.85</v>
      </c>
      <c r="Q36" s="70">
        <v>6153.6304205946335</v>
      </c>
      <c r="R36" s="8">
        <v>8354.3110949963739</v>
      </c>
      <c r="S36" s="71" t="s">
        <v>295</v>
      </c>
    </row>
    <row r="37" spans="1:19" s="7" customFormat="1" x14ac:dyDescent="0.25">
      <c r="A37" s="68">
        <v>26</v>
      </c>
      <c r="B37" s="21" t="s">
        <v>79</v>
      </c>
      <c r="C37" s="21">
        <v>1958</v>
      </c>
      <c r="D37" s="46"/>
      <c r="E37" s="21" t="s">
        <v>50</v>
      </c>
      <c r="F37" s="11">
        <v>2</v>
      </c>
      <c r="G37" s="11">
        <v>1</v>
      </c>
      <c r="H37" s="8">
        <v>325.14</v>
      </c>
      <c r="I37" s="8">
        <v>280.33999999999997</v>
      </c>
      <c r="J37" s="8">
        <v>216.84</v>
      </c>
      <c r="K37" s="10">
        <v>25</v>
      </c>
      <c r="L37" s="10" t="s">
        <v>41</v>
      </c>
      <c r="M37" s="17">
        <v>1469384.8</v>
      </c>
      <c r="N37" s="8">
        <v>62787.74</v>
      </c>
      <c r="O37" s="70">
        <v>62787.74</v>
      </c>
      <c r="P37" s="70">
        <v>1343809.32</v>
      </c>
      <c r="Q37" s="70">
        <v>5241.4382535492623</v>
      </c>
      <c r="R37" s="8">
        <v>7433.5760148391246</v>
      </c>
      <c r="S37" s="71" t="s">
        <v>291</v>
      </c>
    </row>
    <row r="38" spans="1:19" s="7" customFormat="1" x14ac:dyDescent="0.25">
      <c r="A38" s="68">
        <v>27</v>
      </c>
      <c r="B38" s="21" t="s">
        <v>80</v>
      </c>
      <c r="C38" s="21">
        <v>1958</v>
      </c>
      <c r="D38" s="46"/>
      <c r="E38" s="21" t="s">
        <v>51</v>
      </c>
      <c r="F38" s="11">
        <v>2</v>
      </c>
      <c r="G38" s="11">
        <v>1</v>
      </c>
      <c r="H38" s="8">
        <v>576.04999999999995</v>
      </c>
      <c r="I38" s="8">
        <v>553.65</v>
      </c>
      <c r="J38" s="8">
        <v>553.65</v>
      </c>
      <c r="K38" s="10">
        <v>12</v>
      </c>
      <c r="L38" s="10" t="s">
        <v>41</v>
      </c>
      <c r="M38" s="17">
        <v>893673.95</v>
      </c>
      <c r="N38" s="8">
        <v>38187.25</v>
      </c>
      <c r="O38" s="70">
        <v>38187.25</v>
      </c>
      <c r="P38" s="70">
        <v>817299.45</v>
      </c>
      <c r="Q38" s="70">
        <v>1614.1496432764382</v>
      </c>
      <c r="R38" s="8">
        <v>2353.9311839609863</v>
      </c>
      <c r="S38" s="71" t="s">
        <v>294</v>
      </c>
    </row>
    <row r="39" spans="1:19" s="7" customFormat="1" x14ac:dyDescent="0.25">
      <c r="A39" s="68">
        <v>28</v>
      </c>
      <c r="B39" s="21" t="s">
        <v>81</v>
      </c>
      <c r="C39" s="20">
        <v>1957</v>
      </c>
      <c r="D39" s="46"/>
      <c r="E39" s="21" t="s">
        <v>50</v>
      </c>
      <c r="F39" s="11">
        <v>2</v>
      </c>
      <c r="G39" s="11">
        <v>2</v>
      </c>
      <c r="H39" s="8">
        <v>710.9</v>
      </c>
      <c r="I39" s="8">
        <v>653.29999999999995</v>
      </c>
      <c r="J39" s="8">
        <v>653.29999999999995</v>
      </c>
      <c r="K39" s="10">
        <v>32</v>
      </c>
      <c r="L39" s="10" t="s">
        <v>41</v>
      </c>
      <c r="M39" s="17">
        <v>1768370.5</v>
      </c>
      <c r="N39" s="8">
        <v>75563.59</v>
      </c>
      <c r="O39" s="70">
        <v>75563.59</v>
      </c>
      <c r="P39" s="70">
        <v>1617243.3199999998</v>
      </c>
      <c r="Q39" s="70">
        <v>2706.8276442675647</v>
      </c>
      <c r="R39" s="8">
        <v>3911.5260982703203</v>
      </c>
      <c r="S39" s="71" t="s">
        <v>291</v>
      </c>
    </row>
    <row r="40" spans="1:19" s="7" customFormat="1" x14ac:dyDescent="0.25">
      <c r="A40" s="68">
        <v>29</v>
      </c>
      <c r="B40" s="21" t="s">
        <v>82</v>
      </c>
      <c r="C40" s="11">
        <v>1970</v>
      </c>
      <c r="D40" s="46"/>
      <c r="E40" s="21" t="s">
        <v>50</v>
      </c>
      <c r="F40" s="11">
        <v>5</v>
      </c>
      <c r="G40" s="11">
        <v>2</v>
      </c>
      <c r="H40" s="8">
        <v>3113.4</v>
      </c>
      <c r="I40" s="8">
        <v>1734.4</v>
      </c>
      <c r="J40" s="8">
        <v>1489</v>
      </c>
      <c r="K40" s="10">
        <v>181</v>
      </c>
      <c r="L40" s="10" t="s">
        <v>41</v>
      </c>
      <c r="M40" s="17">
        <v>2760394.77</v>
      </c>
      <c r="N40" s="8">
        <v>117953.42</v>
      </c>
      <c r="O40" s="70">
        <v>117953.42</v>
      </c>
      <c r="P40" s="70">
        <v>2524487.9300000002</v>
      </c>
      <c r="Q40" s="70">
        <v>1591.5560251383763</v>
      </c>
      <c r="R40" s="8">
        <v>2264.0671125461254</v>
      </c>
      <c r="S40" s="71" t="s">
        <v>291</v>
      </c>
    </row>
    <row r="41" spans="1:19" s="7" customFormat="1" x14ac:dyDescent="0.25">
      <c r="A41" s="68">
        <v>30</v>
      </c>
      <c r="B41" s="21" t="s">
        <v>307</v>
      </c>
      <c r="C41" s="21">
        <v>1963</v>
      </c>
      <c r="D41" s="46"/>
      <c r="E41" s="21" t="s">
        <v>50</v>
      </c>
      <c r="F41" s="11">
        <v>2</v>
      </c>
      <c r="G41" s="11">
        <v>2</v>
      </c>
      <c r="H41" s="8">
        <v>475.89</v>
      </c>
      <c r="I41" s="8">
        <v>434.99</v>
      </c>
      <c r="J41" s="8">
        <v>276.89</v>
      </c>
      <c r="K41" s="10">
        <v>21</v>
      </c>
      <c r="L41" s="10" t="s">
        <v>41</v>
      </c>
      <c r="M41" s="17">
        <v>566196.46</v>
      </c>
      <c r="N41" s="8">
        <v>24193.93</v>
      </c>
      <c r="O41" s="70">
        <v>24193.93</v>
      </c>
      <c r="P41" s="70">
        <v>517808.59999999992</v>
      </c>
      <c r="Q41" s="70">
        <v>1301.6309800225292</v>
      </c>
      <c r="R41" s="8">
        <v>2474.54</v>
      </c>
      <c r="S41" s="71" t="s">
        <v>296</v>
      </c>
    </row>
    <row r="42" spans="1:19" s="7" customFormat="1" x14ac:dyDescent="0.25">
      <c r="A42" s="68">
        <v>31</v>
      </c>
      <c r="B42" s="21" t="s">
        <v>308</v>
      </c>
      <c r="C42" s="24">
        <v>1980</v>
      </c>
      <c r="D42" s="46"/>
      <c r="E42" s="21" t="s">
        <v>50</v>
      </c>
      <c r="F42" s="11">
        <v>5</v>
      </c>
      <c r="G42" s="11">
        <v>4</v>
      </c>
      <c r="H42" s="8">
        <v>3103</v>
      </c>
      <c r="I42" s="8">
        <v>2821.5</v>
      </c>
      <c r="J42" s="8">
        <v>2647.1</v>
      </c>
      <c r="K42" s="10">
        <v>125</v>
      </c>
      <c r="L42" s="10" t="s">
        <v>41</v>
      </c>
      <c r="M42" s="17">
        <v>1319678.02</v>
      </c>
      <c r="N42" s="8">
        <v>56390.68</v>
      </c>
      <c r="O42" s="70">
        <v>56390.68</v>
      </c>
      <c r="P42" s="70">
        <v>1206896.6600000001</v>
      </c>
      <c r="Q42" s="70">
        <v>467.72214070529861</v>
      </c>
      <c r="R42" s="8">
        <v>999.27627148679778</v>
      </c>
      <c r="S42" s="71" t="s">
        <v>291</v>
      </c>
    </row>
    <row r="43" spans="1:19" s="7" customFormat="1" x14ac:dyDescent="0.25">
      <c r="A43" s="68">
        <v>32</v>
      </c>
      <c r="B43" s="21" t="s">
        <v>83</v>
      </c>
      <c r="C43" s="11">
        <v>1958</v>
      </c>
      <c r="D43" s="46"/>
      <c r="E43" s="21" t="s">
        <v>50</v>
      </c>
      <c r="F43" s="11">
        <v>2</v>
      </c>
      <c r="G43" s="11">
        <v>2</v>
      </c>
      <c r="H43" s="8">
        <v>595.79999999999995</v>
      </c>
      <c r="I43" s="8">
        <v>551.9</v>
      </c>
      <c r="J43" s="8">
        <v>514.9</v>
      </c>
      <c r="K43" s="10">
        <v>33</v>
      </c>
      <c r="L43" s="10" t="s">
        <v>41</v>
      </c>
      <c r="M43" s="17">
        <v>1538924.87</v>
      </c>
      <c r="N43" s="8">
        <v>65759.240000000005</v>
      </c>
      <c r="O43" s="70">
        <v>65759.240000000005</v>
      </c>
      <c r="P43" s="70">
        <v>1407406.3900000001</v>
      </c>
      <c r="Q43" s="70">
        <v>2788.4125203841277</v>
      </c>
      <c r="R43" s="8">
        <v>3688.7153469831492</v>
      </c>
      <c r="S43" s="71" t="s">
        <v>295</v>
      </c>
    </row>
    <row r="44" spans="1:19" s="7" customFormat="1" x14ac:dyDescent="0.25">
      <c r="A44" s="68">
        <v>33</v>
      </c>
      <c r="B44" s="21" t="s">
        <v>84</v>
      </c>
      <c r="C44" s="11">
        <v>1958</v>
      </c>
      <c r="D44" s="46"/>
      <c r="E44" s="21" t="s">
        <v>50</v>
      </c>
      <c r="F44" s="11">
        <v>2</v>
      </c>
      <c r="G44" s="11">
        <v>2</v>
      </c>
      <c r="H44" s="8">
        <v>591.20000000000005</v>
      </c>
      <c r="I44" s="8">
        <v>547.29999999999995</v>
      </c>
      <c r="J44" s="8">
        <v>484.8</v>
      </c>
      <c r="K44" s="10">
        <v>28</v>
      </c>
      <c r="L44" s="10" t="s">
        <v>41</v>
      </c>
      <c r="M44" s="17">
        <v>1537860.87</v>
      </c>
      <c r="N44" s="8">
        <v>65713.77</v>
      </c>
      <c r="O44" s="70">
        <v>65713.77</v>
      </c>
      <c r="P44" s="70">
        <v>1406433.33</v>
      </c>
      <c r="Q44" s="70">
        <v>2809.9047505938247</v>
      </c>
      <c r="R44" s="8">
        <v>3719.7186186734884</v>
      </c>
      <c r="S44" s="71" t="s">
        <v>295</v>
      </c>
    </row>
    <row r="45" spans="1:19" s="7" customFormat="1" x14ac:dyDescent="0.25">
      <c r="A45" s="68">
        <v>34</v>
      </c>
      <c r="B45" s="21" t="s">
        <v>85</v>
      </c>
      <c r="C45" s="11">
        <v>1957</v>
      </c>
      <c r="D45" s="46"/>
      <c r="E45" s="21" t="s">
        <v>51</v>
      </c>
      <c r="F45" s="11">
        <v>2</v>
      </c>
      <c r="G45" s="11">
        <v>2</v>
      </c>
      <c r="H45" s="8">
        <v>583.9</v>
      </c>
      <c r="I45" s="8">
        <v>539.4</v>
      </c>
      <c r="J45" s="8">
        <v>539.4</v>
      </c>
      <c r="K45" s="10">
        <v>34</v>
      </c>
      <c r="L45" s="10" t="s">
        <v>41</v>
      </c>
      <c r="M45" s="17">
        <v>1556488.03</v>
      </c>
      <c r="N45" s="8">
        <v>66509.72</v>
      </c>
      <c r="O45" s="70">
        <v>66509.72</v>
      </c>
      <c r="P45" s="70">
        <v>1423468.59</v>
      </c>
      <c r="Q45" s="70">
        <v>2885.591453466815</v>
      </c>
      <c r="R45" s="8">
        <v>3958.1696329254733</v>
      </c>
      <c r="S45" s="71" t="s">
        <v>291</v>
      </c>
    </row>
    <row r="46" spans="1:19" s="7" customFormat="1" x14ac:dyDescent="0.25">
      <c r="A46" s="68">
        <v>35</v>
      </c>
      <c r="B46" s="21" t="s">
        <v>86</v>
      </c>
      <c r="C46" s="11">
        <v>1964</v>
      </c>
      <c r="D46" s="46"/>
      <c r="E46" s="21" t="s">
        <v>50</v>
      </c>
      <c r="F46" s="11">
        <v>4</v>
      </c>
      <c r="G46" s="11">
        <v>4</v>
      </c>
      <c r="H46" s="8">
        <v>2710.74</v>
      </c>
      <c r="I46" s="8">
        <v>2413.1999999999998</v>
      </c>
      <c r="J46" s="8">
        <v>2172.7199999999998</v>
      </c>
      <c r="K46" s="10">
        <v>111</v>
      </c>
      <c r="L46" s="10" t="s">
        <v>41</v>
      </c>
      <c r="M46" s="17">
        <v>2773388.98</v>
      </c>
      <c r="N46" s="8">
        <v>118508.67</v>
      </c>
      <c r="O46" s="70">
        <v>118508.67</v>
      </c>
      <c r="P46" s="70">
        <v>2536371.64</v>
      </c>
      <c r="Q46" s="70">
        <v>1149.2578236366651</v>
      </c>
      <c r="R46" s="8">
        <v>2082.5542847671145</v>
      </c>
      <c r="S46" s="71" t="s">
        <v>296</v>
      </c>
    </row>
    <row r="47" spans="1:19" s="7" customFormat="1" x14ac:dyDescent="0.25">
      <c r="A47" s="68">
        <v>36</v>
      </c>
      <c r="B47" s="21" t="s">
        <v>87</v>
      </c>
      <c r="C47" s="25">
        <v>1955</v>
      </c>
      <c r="D47" s="46"/>
      <c r="E47" s="21" t="s">
        <v>50</v>
      </c>
      <c r="F47" s="11">
        <v>3</v>
      </c>
      <c r="G47" s="11">
        <v>3</v>
      </c>
      <c r="H47" s="8">
        <v>2078.6</v>
      </c>
      <c r="I47" s="8">
        <v>1352.4</v>
      </c>
      <c r="J47" s="8">
        <v>1289.9000000000001</v>
      </c>
      <c r="K47" s="10">
        <v>34</v>
      </c>
      <c r="L47" s="10" t="s">
        <v>41</v>
      </c>
      <c r="M47" s="17">
        <v>3658953.39</v>
      </c>
      <c r="N47" s="8">
        <v>156349.4</v>
      </c>
      <c r="O47" s="70">
        <v>156349.4</v>
      </c>
      <c r="P47" s="70">
        <v>3346254.5900000003</v>
      </c>
      <c r="Q47" s="70">
        <v>2705.5260204081633</v>
      </c>
      <c r="R47" s="8">
        <v>3867.2375036971307</v>
      </c>
      <c r="S47" s="71" t="s">
        <v>290</v>
      </c>
    </row>
    <row r="48" spans="1:19" s="7" customFormat="1" x14ac:dyDescent="0.25">
      <c r="A48" s="68">
        <v>37</v>
      </c>
      <c r="B48" s="21" t="s">
        <v>88</v>
      </c>
      <c r="C48" s="11">
        <v>1934</v>
      </c>
      <c r="D48" s="46"/>
      <c r="E48" s="21" t="s">
        <v>50</v>
      </c>
      <c r="F48" s="11">
        <v>3</v>
      </c>
      <c r="G48" s="11">
        <v>4</v>
      </c>
      <c r="H48" s="8">
        <v>1432.26</v>
      </c>
      <c r="I48" s="8">
        <v>1300.8599999999999</v>
      </c>
      <c r="J48" s="8">
        <v>975.44</v>
      </c>
      <c r="K48" s="10">
        <v>60</v>
      </c>
      <c r="L48" s="10" t="s">
        <v>41</v>
      </c>
      <c r="M48" s="17">
        <v>1927602.64</v>
      </c>
      <c r="N48" s="8">
        <v>82367.679999999993</v>
      </c>
      <c r="O48" s="70">
        <v>82367.679999999993</v>
      </c>
      <c r="P48" s="70">
        <v>1762867.28</v>
      </c>
      <c r="Q48" s="70">
        <v>1481.7909998001323</v>
      </c>
      <c r="R48" s="8">
        <v>2160.8320649416542</v>
      </c>
      <c r="S48" s="71" t="s">
        <v>291</v>
      </c>
    </row>
    <row r="49" spans="1:19" s="7" customFormat="1" x14ac:dyDescent="0.25">
      <c r="A49" s="68">
        <v>38</v>
      </c>
      <c r="B49" s="21" t="s">
        <v>89</v>
      </c>
      <c r="C49" s="21">
        <v>1957</v>
      </c>
      <c r="D49" s="46"/>
      <c r="E49" s="21" t="s">
        <v>51</v>
      </c>
      <c r="F49" s="11">
        <v>2</v>
      </c>
      <c r="G49" s="11">
        <v>1</v>
      </c>
      <c r="H49" s="8">
        <v>398.6</v>
      </c>
      <c r="I49" s="8">
        <v>359.2</v>
      </c>
      <c r="J49" s="8">
        <v>359.2</v>
      </c>
      <c r="K49" s="10">
        <v>29</v>
      </c>
      <c r="L49" s="10" t="s">
        <v>41</v>
      </c>
      <c r="M49" s="17">
        <v>1099599.25</v>
      </c>
      <c r="N49" s="8">
        <v>46986.57</v>
      </c>
      <c r="O49" s="70">
        <v>46986.57</v>
      </c>
      <c r="P49" s="70">
        <v>1005626.11</v>
      </c>
      <c r="Q49" s="70">
        <v>3061.2451280623609</v>
      </c>
      <c r="R49" s="8">
        <v>4861.3307349665929</v>
      </c>
      <c r="S49" s="71" t="s">
        <v>291</v>
      </c>
    </row>
    <row r="50" spans="1:19" s="7" customFormat="1" x14ac:dyDescent="0.25">
      <c r="A50" s="68">
        <v>39</v>
      </c>
      <c r="B50" s="21" t="s">
        <v>90</v>
      </c>
      <c r="C50" s="11">
        <v>1944</v>
      </c>
      <c r="D50" s="46"/>
      <c r="E50" s="21" t="s">
        <v>52</v>
      </c>
      <c r="F50" s="11">
        <v>2</v>
      </c>
      <c r="G50" s="11">
        <v>2</v>
      </c>
      <c r="H50" s="8">
        <v>739.1</v>
      </c>
      <c r="I50" s="8">
        <v>646.9</v>
      </c>
      <c r="J50" s="8">
        <v>646.9</v>
      </c>
      <c r="K50" s="10">
        <v>24</v>
      </c>
      <c r="L50" s="10" t="s">
        <v>41</v>
      </c>
      <c r="M50" s="17">
        <v>2133441.2999999998</v>
      </c>
      <c r="N50" s="8">
        <v>91163.3</v>
      </c>
      <c r="O50" s="70">
        <v>91163.3</v>
      </c>
      <c r="P50" s="70">
        <v>1951114.6999999997</v>
      </c>
      <c r="Q50" s="70">
        <v>3297.9460503941873</v>
      </c>
      <c r="R50" s="8">
        <v>4700.7667336528057</v>
      </c>
      <c r="S50" s="71" t="s">
        <v>291</v>
      </c>
    </row>
    <row r="51" spans="1:19" s="7" customFormat="1" x14ac:dyDescent="0.25">
      <c r="A51" s="68">
        <v>40</v>
      </c>
      <c r="B51" s="21" t="s">
        <v>91</v>
      </c>
      <c r="C51" s="11">
        <v>1958</v>
      </c>
      <c r="D51" s="46"/>
      <c r="E51" s="21" t="s">
        <v>50</v>
      </c>
      <c r="F51" s="11">
        <v>2</v>
      </c>
      <c r="G51" s="11">
        <v>2</v>
      </c>
      <c r="H51" s="8">
        <v>592.54999999999995</v>
      </c>
      <c r="I51" s="8">
        <v>548.54999999999995</v>
      </c>
      <c r="J51" s="8">
        <v>548.54999999999995</v>
      </c>
      <c r="K51" s="10">
        <v>26</v>
      </c>
      <c r="L51" s="10" t="s">
        <v>41</v>
      </c>
      <c r="M51" s="17">
        <v>1662312.05</v>
      </c>
      <c r="N51" s="8">
        <v>71031.649999999994</v>
      </c>
      <c r="O51" s="70">
        <v>71031.649999999994</v>
      </c>
      <c r="P51" s="70">
        <v>1520248.7500000002</v>
      </c>
      <c r="Q51" s="70">
        <v>3030.3747151581447</v>
      </c>
      <c r="R51" s="8">
        <v>3804.4116306626565</v>
      </c>
      <c r="S51" s="71" t="s">
        <v>295</v>
      </c>
    </row>
    <row r="52" spans="1:19" s="7" customFormat="1" x14ac:dyDescent="0.25">
      <c r="A52" s="68">
        <v>41</v>
      </c>
      <c r="B52" s="21" t="s">
        <v>92</v>
      </c>
      <c r="C52" s="11">
        <v>1987</v>
      </c>
      <c r="D52" s="46"/>
      <c r="E52" s="21" t="s">
        <v>42</v>
      </c>
      <c r="F52" s="11">
        <v>5</v>
      </c>
      <c r="G52" s="11">
        <v>6</v>
      </c>
      <c r="H52" s="8">
        <v>4362</v>
      </c>
      <c r="I52" s="8">
        <v>3933.6</v>
      </c>
      <c r="J52" s="8">
        <v>3462.6</v>
      </c>
      <c r="K52" s="10">
        <v>234</v>
      </c>
      <c r="L52" s="10" t="s">
        <v>41</v>
      </c>
      <c r="M52" s="17">
        <v>1914290</v>
      </c>
      <c r="N52" s="8">
        <v>81798.83</v>
      </c>
      <c r="O52" s="70">
        <v>81798.83</v>
      </c>
      <c r="P52" s="70">
        <v>1750692.3399999999</v>
      </c>
      <c r="Q52" s="70">
        <v>486.65090502338825</v>
      </c>
      <c r="R52" s="8">
        <v>1091.3849908480781</v>
      </c>
      <c r="S52" s="71" t="s">
        <v>291</v>
      </c>
    </row>
    <row r="53" spans="1:19" s="7" customFormat="1" x14ac:dyDescent="0.25">
      <c r="A53" s="68">
        <v>42</v>
      </c>
      <c r="B53" s="21" t="s">
        <v>93</v>
      </c>
      <c r="C53" s="11">
        <v>1945</v>
      </c>
      <c r="D53" s="46"/>
      <c r="E53" s="21" t="s">
        <v>50</v>
      </c>
      <c r="F53" s="11">
        <v>4</v>
      </c>
      <c r="G53" s="11">
        <v>5</v>
      </c>
      <c r="H53" s="8">
        <v>3309</v>
      </c>
      <c r="I53" s="8">
        <v>2315</v>
      </c>
      <c r="J53" s="8">
        <v>2110</v>
      </c>
      <c r="K53" s="10">
        <v>115</v>
      </c>
      <c r="L53" s="10" t="s">
        <v>41</v>
      </c>
      <c r="M53" s="17">
        <v>5370252.0999999996</v>
      </c>
      <c r="N53" s="8">
        <v>229474.28</v>
      </c>
      <c r="O53" s="70">
        <v>229474.28</v>
      </c>
      <c r="P53" s="70">
        <v>4911303.5399999991</v>
      </c>
      <c r="Q53" s="70">
        <v>2319.7633261339092</v>
      </c>
      <c r="R53" s="8">
        <v>3168.0336933045355</v>
      </c>
      <c r="S53" s="71" t="s">
        <v>292</v>
      </c>
    </row>
    <row r="54" spans="1:19" s="7" customFormat="1" x14ac:dyDescent="0.25">
      <c r="A54" s="68">
        <v>43</v>
      </c>
      <c r="B54" s="21" t="s">
        <v>94</v>
      </c>
      <c r="C54" s="21">
        <v>1963</v>
      </c>
      <c r="D54" s="46"/>
      <c r="E54" s="21" t="s">
        <v>50</v>
      </c>
      <c r="F54" s="11">
        <v>2</v>
      </c>
      <c r="G54" s="11">
        <v>2</v>
      </c>
      <c r="H54" s="8">
        <v>672.43</v>
      </c>
      <c r="I54" s="8">
        <v>623.04</v>
      </c>
      <c r="J54" s="8">
        <v>623.04</v>
      </c>
      <c r="K54" s="10">
        <v>42</v>
      </c>
      <c r="L54" s="10" t="s">
        <v>41</v>
      </c>
      <c r="M54" s="17">
        <v>689576.9</v>
      </c>
      <c r="N54" s="8">
        <v>29466.06</v>
      </c>
      <c r="O54" s="70">
        <v>29466.06</v>
      </c>
      <c r="P54" s="70">
        <v>630644.77999999991</v>
      </c>
      <c r="Q54" s="70">
        <v>1106.7939458140731</v>
      </c>
      <c r="R54" s="8">
        <v>2474.54</v>
      </c>
      <c r="S54" s="71" t="s">
        <v>292</v>
      </c>
    </row>
    <row r="55" spans="1:19" s="7" customFormat="1" ht="16.5" customHeight="1" x14ac:dyDescent="0.25">
      <c r="A55" s="68">
        <v>44</v>
      </c>
      <c r="B55" s="21" t="s">
        <v>95</v>
      </c>
      <c r="C55" s="21">
        <v>1952</v>
      </c>
      <c r="D55" s="46"/>
      <c r="E55" s="21" t="s">
        <v>50</v>
      </c>
      <c r="F55" s="11">
        <v>3</v>
      </c>
      <c r="G55" s="11">
        <v>2</v>
      </c>
      <c r="H55" s="8">
        <v>1282</v>
      </c>
      <c r="I55" s="8">
        <v>1149.3</v>
      </c>
      <c r="J55" s="8">
        <v>1025.51</v>
      </c>
      <c r="K55" s="10">
        <v>55</v>
      </c>
      <c r="L55" s="10" t="s">
        <v>41</v>
      </c>
      <c r="M55" s="17">
        <v>2650233.54</v>
      </c>
      <c r="N55" s="8">
        <v>113246.16</v>
      </c>
      <c r="O55" s="70">
        <v>113246.16</v>
      </c>
      <c r="P55" s="70">
        <v>2423741.2199999997</v>
      </c>
      <c r="Q55" s="70">
        <v>2305.9545288436439</v>
      </c>
      <c r="R55" s="8">
        <v>2651.8231967284432</v>
      </c>
      <c r="S55" s="71" t="s">
        <v>313</v>
      </c>
    </row>
    <row r="56" spans="1:19" s="7" customFormat="1" x14ac:dyDescent="0.25">
      <c r="A56" s="68">
        <v>45</v>
      </c>
      <c r="B56" s="21" t="s">
        <v>96</v>
      </c>
      <c r="C56" s="11">
        <v>1958</v>
      </c>
      <c r="D56" s="46"/>
      <c r="E56" s="21" t="s">
        <v>50</v>
      </c>
      <c r="F56" s="11">
        <v>2</v>
      </c>
      <c r="G56" s="11">
        <v>2</v>
      </c>
      <c r="H56" s="8">
        <v>719.3</v>
      </c>
      <c r="I56" s="8">
        <v>659.5</v>
      </c>
      <c r="J56" s="8">
        <v>659.5</v>
      </c>
      <c r="K56" s="10">
        <v>22</v>
      </c>
      <c r="L56" s="10" t="s">
        <v>41</v>
      </c>
      <c r="M56" s="17">
        <v>2227391.2599999998</v>
      </c>
      <c r="N56" s="8">
        <v>95177.84</v>
      </c>
      <c r="O56" s="70">
        <v>95177.84</v>
      </c>
      <c r="P56" s="70">
        <v>2037035.5799999998</v>
      </c>
      <c r="Q56" s="70">
        <v>3377.3938741470806</v>
      </c>
      <c r="R56" s="8">
        <v>3739.1372251705839</v>
      </c>
      <c r="S56" s="71" t="s">
        <v>313</v>
      </c>
    </row>
    <row r="57" spans="1:19" s="7" customFormat="1" x14ac:dyDescent="0.25">
      <c r="A57" s="68">
        <v>46</v>
      </c>
      <c r="B57" s="21" t="s">
        <v>98</v>
      </c>
      <c r="C57" s="20">
        <v>1984</v>
      </c>
      <c r="D57" s="46"/>
      <c r="E57" s="21" t="s">
        <v>50</v>
      </c>
      <c r="F57" s="11">
        <v>9</v>
      </c>
      <c r="G57" s="11">
        <v>2</v>
      </c>
      <c r="H57" s="8">
        <v>5338.34</v>
      </c>
      <c r="I57" s="8">
        <v>4194.2700000000004</v>
      </c>
      <c r="J57" s="8">
        <v>3994.59</v>
      </c>
      <c r="K57" s="10">
        <v>189</v>
      </c>
      <c r="L57" s="10" t="s">
        <v>41</v>
      </c>
      <c r="M57" s="17">
        <v>3298716.52</v>
      </c>
      <c r="N57" s="8">
        <v>140956.25</v>
      </c>
      <c r="O57" s="70">
        <v>140956.25</v>
      </c>
      <c r="P57" s="70">
        <v>3016804.02</v>
      </c>
      <c r="Q57" s="70">
        <v>786.4816809599763</v>
      </c>
      <c r="R57" s="8">
        <v>862.90772887773073</v>
      </c>
      <c r="S57" s="71" t="s">
        <v>312</v>
      </c>
    </row>
    <row r="58" spans="1:19" s="7" customFormat="1" x14ac:dyDescent="0.25">
      <c r="A58" s="68">
        <v>47</v>
      </c>
      <c r="B58" s="21" t="s">
        <v>99</v>
      </c>
      <c r="C58" s="21">
        <v>1981</v>
      </c>
      <c r="D58" s="46"/>
      <c r="E58" s="21" t="s">
        <v>42</v>
      </c>
      <c r="F58" s="11">
        <v>9</v>
      </c>
      <c r="G58" s="11">
        <v>2</v>
      </c>
      <c r="H58" s="8">
        <v>6496</v>
      </c>
      <c r="I58" s="8">
        <v>5843</v>
      </c>
      <c r="J58" s="8">
        <v>4890.72</v>
      </c>
      <c r="K58" s="10">
        <v>217</v>
      </c>
      <c r="L58" s="10" t="s">
        <v>41</v>
      </c>
      <c r="M58" s="17">
        <v>3619268</v>
      </c>
      <c r="N58" s="8">
        <v>154653.62</v>
      </c>
      <c r="O58" s="70">
        <v>154653.62</v>
      </c>
      <c r="P58" s="70">
        <v>3309960.76</v>
      </c>
      <c r="Q58" s="70">
        <v>619.41947629642311</v>
      </c>
      <c r="R58" s="8">
        <v>619.41947629642311</v>
      </c>
      <c r="S58" s="71" t="s">
        <v>293</v>
      </c>
    </row>
    <row r="59" spans="1:19" s="7" customFormat="1" x14ac:dyDescent="0.25">
      <c r="A59" s="91" t="s">
        <v>309</v>
      </c>
      <c r="B59" s="92"/>
      <c r="C59" s="11" t="s">
        <v>19</v>
      </c>
      <c r="D59" s="11" t="s">
        <v>19</v>
      </c>
      <c r="E59" s="21" t="s">
        <v>19</v>
      </c>
      <c r="F59" s="11" t="s">
        <v>19</v>
      </c>
      <c r="G59" s="11" t="s">
        <v>19</v>
      </c>
      <c r="H59" s="8">
        <f>SUM(H60:H86)</f>
        <v>72787.38</v>
      </c>
      <c r="I59" s="8">
        <f>SUM(I60:I86)</f>
        <v>60979.380000000005</v>
      </c>
      <c r="J59" s="8">
        <f>SUM(J60:J86)</f>
        <v>54497.402307692311</v>
      </c>
      <c r="K59" s="10">
        <f>SUM(K60:K86)</f>
        <v>3043</v>
      </c>
      <c r="L59" s="11" t="s">
        <v>19</v>
      </c>
      <c r="M59" s="8">
        <v>111086970.53000002</v>
      </c>
      <c r="N59" s="8">
        <f t="shared" ref="N59:P59" si="1">SUM(N60:N86)</f>
        <v>4134768.69</v>
      </c>
      <c r="O59" s="8">
        <f t="shared" si="1"/>
        <v>4134768.69</v>
      </c>
      <c r="P59" s="8">
        <f t="shared" si="1"/>
        <v>102817433.14999998</v>
      </c>
      <c r="Q59" s="8">
        <f t="shared" ref="Q59" si="2">M59/H59</f>
        <v>1526.1844914599208</v>
      </c>
      <c r="R59" s="8">
        <f>MAX(R60:R86)</f>
        <v>24048.392036753448</v>
      </c>
      <c r="S59" s="11" t="s">
        <v>19</v>
      </c>
    </row>
    <row r="60" spans="1:19" s="7" customFormat="1" x14ac:dyDescent="0.25">
      <c r="A60" s="11">
        <v>1</v>
      </c>
      <c r="B60" s="11" t="s">
        <v>100</v>
      </c>
      <c r="C60" s="11" t="s">
        <v>212</v>
      </c>
      <c r="D60" s="11"/>
      <c r="E60" s="21" t="s">
        <v>51</v>
      </c>
      <c r="F60" s="11" t="s">
        <v>213</v>
      </c>
      <c r="G60" s="11" t="s">
        <v>213</v>
      </c>
      <c r="H60" s="8">
        <v>597</v>
      </c>
      <c r="I60" s="8">
        <v>550</v>
      </c>
      <c r="J60" s="8">
        <v>512</v>
      </c>
      <c r="K60" s="10">
        <v>40</v>
      </c>
      <c r="L60" s="11" t="s">
        <v>41</v>
      </c>
      <c r="M60" s="8">
        <v>2252088.96</v>
      </c>
      <c r="N60" s="8">
        <v>83825.009999999995</v>
      </c>
      <c r="O60" s="8">
        <v>83825.009999999995</v>
      </c>
      <c r="P60" s="8">
        <v>2084438.94</v>
      </c>
      <c r="Q60" s="8">
        <f t="shared" ref="Q60:Q87" si="3">M60/H60</f>
        <v>3772.3433165829147</v>
      </c>
      <c r="R60" s="8">
        <v>4094.7071999999998</v>
      </c>
      <c r="S60" s="72" t="s">
        <v>214</v>
      </c>
    </row>
    <row r="61" spans="1:19" s="7" customFormat="1" x14ac:dyDescent="0.25">
      <c r="A61" s="11">
        <v>2</v>
      </c>
      <c r="B61" s="11" t="s">
        <v>101</v>
      </c>
      <c r="C61" s="11" t="s">
        <v>215</v>
      </c>
      <c r="D61" s="11"/>
      <c r="E61" s="21" t="s">
        <v>50</v>
      </c>
      <c r="F61" s="11" t="s">
        <v>216</v>
      </c>
      <c r="G61" s="11" t="s">
        <v>217</v>
      </c>
      <c r="H61" s="8">
        <v>2633.1</v>
      </c>
      <c r="I61" s="8">
        <v>2332.9</v>
      </c>
      <c r="J61" s="8">
        <v>2243.6</v>
      </c>
      <c r="K61" s="10">
        <v>93</v>
      </c>
      <c r="L61" s="11" t="s">
        <v>41</v>
      </c>
      <c r="M61" s="8">
        <v>3650988.5</v>
      </c>
      <c r="N61" s="8">
        <v>135893.46</v>
      </c>
      <c r="O61" s="8">
        <v>135893.46</v>
      </c>
      <c r="P61" s="8">
        <v>3379201.58</v>
      </c>
      <c r="Q61" s="8">
        <f t="shared" si="3"/>
        <v>1386.5741901181118</v>
      </c>
      <c r="R61" s="8">
        <v>1565</v>
      </c>
      <c r="S61" s="72" t="s">
        <v>218</v>
      </c>
    </row>
    <row r="62" spans="1:19" s="7" customFormat="1" x14ac:dyDescent="0.25">
      <c r="A62" s="11">
        <v>3</v>
      </c>
      <c r="B62" s="11" t="s">
        <v>102</v>
      </c>
      <c r="C62" s="11" t="s">
        <v>219</v>
      </c>
      <c r="D62" s="11"/>
      <c r="E62" s="21" t="s">
        <v>50</v>
      </c>
      <c r="F62" s="11" t="s">
        <v>220</v>
      </c>
      <c r="G62" s="11" t="s">
        <v>221</v>
      </c>
      <c r="H62" s="8">
        <v>3577.12</v>
      </c>
      <c r="I62" s="8">
        <v>3306.9</v>
      </c>
      <c r="J62" s="8">
        <v>2983.2338461538461</v>
      </c>
      <c r="K62" s="10">
        <v>152</v>
      </c>
      <c r="L62" s="11" t="s">
        <v>41</v>
      </c>
      <c r="M62" s="8">
        <v>3796728</v>
      </c>
      <c r="N62" s="8">
        <v>141318.03</v>
      </c>
      <c r="O62" s="8">
        <v>141318.03</v>
      </c>
      <c r="P62" s="8">
        <v>3514091.94</v>
      </c>
      <c r="Q62" s="8">
        <f t="shared" si="3"/>
        <v>1061.3924050632911</v>
      </c>
      <c r="R62" s="8">
        <v>1148.2514862862499</v>
      </c>
      <c r="S62" s="72" t="s">
        <v>222</v>
      </c>
    </row>
    <row r="63" spans="1:19" s="7" customFormat="1" x14ac:dyDescent="0.25">
      <c r="A63" s="11">
        <v>4</v>
      </c>
      <c r="B63" s="11" t="s">
        <v>103</v>
      </c>
      <c r="C63" s="11" t="s">
        <v>223</v>
      </c>
      <c r="D63" s="11"/>
      <c r="E63" s="21" t="s">
        <v>50</v>
      </c>
      <c r="F63" s="11" t="s">
        <v>213</v>
      </c>
      <c r="G63" s="11" t="s">
        <v>217</v>
      </c>
      <c r="H63" s="8">
        <v>608.1</v>
      </c>
      <c r="I63" s="8">
        <v>536.6</v>
      </c>
      <c r="J63" s="8">
        <v>171.7</v>
      </c>
      <c r="K63" s="10">
        <v>49</v>
      </c>
      <c r="L63" s="11" t="s">
        <v>41</v>
      </c>
      <c r="M63" s="8">
        <v>2125896</v>
      </c>
      <c r="N63" s="8">
        <v>79127.990000000005</v>
      </c>
      <c r="O63" s="8">
        <v>79127.990000000005</v>
      </c>
      <c r="P63" s="8">
        <v>1967640.02</v>
      </c>
      <c r="Q63" s="8">
        <f t="shared" si="3"/>
        <v>3495.9644795263935</v>
      </c>
      <c r="R63" s="8">
        <v>3962.2323518449493</v>
      </c>
      <c r="S63" s="72" t="s">
        <v>224</v>
      </c>
    </row>
    <row r="64" spans="1:19" s="7" customFormat="1" x14ac:dyDescent="0.25">
      <c r="A64" s="11">
        <v>5</v>
      </c>
      <c r="B64" s="11" t="s">
        <v>104</v>
      </c>
      <c r="C64" s="11" t="s">
        <v>225</v>
      </c>
      <c r="D64" s="11"/>
      <c r="E64" s="21" t="s">
        <v>51</v>
      </c>
      <c r="F64" s="11" t="s">
        <v>213</v>
      </c>
      <c r="G64" s="11" t="s">
        <v>217</v>
      </c>
      <c r="H64" s="8">
        <v>518.79999999999995</v>
      </c>
      <c r="I64" s="8">
        <v>466.9</v>
      </c>
      <c r="J64" s="8">
        <v>353.20000000000005</v>
      </c>
      <c r="K64" s="10">
        <v>16</v>
      </c>
      <c r="L64" s="11" t="s">
        <v>41</v>
      </c>
      <c r="M64" s="8">
        <v>1490844</v>
      </c>
      <c r="N64" s="8">
        <v>55490.71</v>
      </c>
      <c r="O64" s="8">
        <v>55490.71</v>
      </c>
      <c r="P64" s="8">
        <v>1379862.58</v>
      </c>
      <c r="Q64" s="8">
        <f t="shared" si="3"/>
        <v>2873.6391673091753</v>
      </c>
      <c r="R64" s="8">
        <v>3193.4264724780469</v>
      </c>
      <c r="S64" s="72" t="s">
        <v>226</v>
      </c>
    </row>
    <row r="65" spans="1:19" s="7" customFormat="1" x14ac:dyDescent="0.25">
      <c r="A65" s="11">
        <v>6</v>
      </c>
      <c r="B65" s="11" t="s">
        <v>105</v>
      </c>
      <c r="C65" s="11" t="s">
        <v>227</v>
      </c>
      <c r="D65" s="11"/>
      <c r="E65" s="21" t="s">
        <v>50</v>
      </c>
      <c r="F65" s="11" t="s">
        <v>216</v>
      </c>
      <c r="G65" s="11" t="s">
        <v>217</v>
      </c>
      <c r="H65" s="8">
        <v>2159</v>
      </c>
      <c r="I65" s="8">
        <v>1380.7</v>
      </c>
      <c r="J65" s="8">
        <v>1380.7</v>
      </c>
      <c r="K65" s="10">
        <v>125</v>
      </c>
      <c r="L65" s="11" t="s">
        <v>41</v>
      </c>
      <c r="M65" s="8">
        <v>1807230</v>
      </c>
      <c r="N65" s="8">
        <v>67266.92</v>
      </c>
      <c r="O65" s="8">
        <v>67266.92</v>
      </c>
      <c r="P65" s="8">
        <v>1672696.16</v>
      </c>
      <c r="Q65" s="8">
        <f t="shared" si="3"/>
        <v>837.06808707735058</v>
      </c>
      <c r="R65" s="8">
        <v>1308.9230100673572</v>
      </c>
      <c r="S65" s="72" t="s">
        <v>228</v>
      </c>
    </row>
    <row r="66" spans="1:19" s="7" customFormat="1" x14ac:dyDescent="0.25">
      <c r="A66" s="11">
        <v>7</v>
      </c>
      <c r="B66" s="11" t="s">
        <v>106</v>
      </c>
      <c r="C66" s="11" t="s">
        <v>229</v>
      </c>
      <c r="D66" s="11"/>
      <c r="E66" s="21" t="s">
        <v>42</v>
      </c>
      <c r="F66" s="11" t="s">
        <v>213</v>
      </c>
      <c r="G66" s="11" t="s">
        <v>213</v>
      </c>
      <c r="H66" s="8">
        <v>707</v>
      </c>
      <c r="I66" s="8">
        <v>646.4</v>
      </c>
      <c r="J66" s="8">
        <v>646.09999999999991</v>
      </c>
      <c r="K66" s="10">
        <v>31</v>
      </c>
      <c r="L66" s="11" t="s">
        <v>41</v>
      </c>
      <c r="M66" s="8">
        <v>2716800</v>
      </c>
      <c r="N66" s="8">
        <v>101122.03</v>
      </c>
      <c r="O66" s="8">
        <v>101122.03</v>
      </c>
      <c r="P66" s="8">
        <v>2514555.94</v>
      </c>
      <c r="Q66" s="8">
        <f t="shared" si="3"/>
        <v>3842.7157001414425</v>
      </c>
      <c r="R66" s="8">
        <v>4203.4405940594061</v>
      </c>
      <c r="S66" s="72" t="s">
        <v>214</v>
      </c>
    </row>
    <row r="67" spans="1:19" s="7" customFormat="1" x14ac:dyDescent="0.25">
      <c r="A67" s="11">
        <v>8</v>
      </c>
      <c r="B67" s="11" t="s">
        <v>107</v>
      </c>
      <c r="C67" s="11" t="s">
        <v>230</v>
      </c>
      <c r="D67" s="11"/>
      <c r="E67" s="21" t="s">
        <v>50</v>
      </c>
      <c r="F67" s="11" t="s">
        <v>213</v>
      </c>
      <c r="G67" s="11" t="s">
        <v>213</v>
      </c>
      <c r="H67" s="8">
        <v>640.4</v>
      </c>
      <c r="I67" s="8">
        <v>589.20000000000005</v>
      </c>
      <c r="J67" s="8">
        <v>537.5</v>
      </c>
      <c r="K67" s="10">
        <v>32</v>
      </c>
      <c r="L67" s="11" t="s">
        <v>41</v>
      </c>
      <c r="M67" s="8">
        <v>367366.53</v>
      </c>
      <c r="N67" s="8">
        <v>13673.75</v>
      </c>
      <c r="O67" s="8">
        <v>13673.75</v>
      </c>
      <c r="P67" s="8">
        <v>340019.03</v>
      </c>
      <c r="Q67" s="8">
        <f t="shared" si="3"/>
        <v>573.65167083073084</v>
      </c>
      <c r="R67" s="8">
        <v>623.50056008146635</v>
      </c>
      <c r="S67" s="72" t="s">
        <v>231</v>
      </c>
    </row>
    <row r="68" spans="1:19" s="7" customFormat="1" x14ac:dyDescent="0.25">
      <c r="A68" s="11">
        <v>9</v>
      </c>
      <c r="B68" s="11" t="s">
        <v>108</v>
      </c>
      <c r="C68" s="11" t="s">
        <v>232</v>
      </c>
      <c r="D68" s="11"/>
      <c r="E68" s="21" t="s">
        <v>42</v>
      </c>
      <c r="F68" s="11" t="s">
        <v>220</v>
      </c>
      <c r="G68" s="11" t="s">
        <v>220</v>
      </c>
      <c r="H68" s="8">
        <v>4212.3</v>
      </c>
      <c r="I68" s="8">
        <v>3874.4</v>
      </c>
      <c r="J68" s="8">
        <v>3761.7</v>
      </c>
      <c r="K68" s="10">
        <v>195</v>
      </c>
      <c r="L68" s="11" t="s">
        <v>41</v>
      </c>
      <c r="M68" s="8">
        <v>2041366.8</v>
      </c>
      <c r="N68" s="8">
        <v>75981.72</v>
      </c>
      <c r="O68" s="8">
        <v>75981.72</v>
      </c>
      <c r="P68" s="8">
        <v>1889403.36</v>
      </c>
      <c r="Q68" s="8">
        <f t="shared" si="3"/>
        <v>484.62046862759064</v>
      </c>
      <c r="R68" s="8">
        <v>894.15331406153211</v>
      </c>
      <c r="S68" s="72" t="s">
        <v>233</v>
      </c>
    </row>
    <row r="69" spans="1:19" s="7" customFormat="1" x14ac:dyDescent="0.25">
      <c r="A69" s="11">
        <v>10</v>
      </c>
      <c r="B69" s="11" t="s">
        <v>109</v>
      </c>
      <c r="C69" s="11" t="s">
        <v>229</v>
      </c>
      <c r="D69" s="11"/>
      <c r="E69" s="21" t="s">
        <v>50</v>
      </c>
      <c r="F69" s="11" t="s">
        <v>213</v>
      </c>
      <c r="G69" s="11" t="s">
        <v>213</v>
      </c>
      <c r="H69" s="8">
        <v>529.79999999999995</v>
      </c>
      <c r="I69" s="8">
        <v>367.1</v>
      </c>
      <c r="J69" s="8">
        <v>367.1</v>
      </c>
      <c r="K69" s="10">
        <v>29</v>
      </c>
      <c r="L69" s="11" t="s">
        <v>41</v>
      </c>
      <c r="M69" s="8">
        <v>2716800</v>
      </c>
      <c r="N69" s="8">
        <v>101122.03</v>
      </c>
      <c r="O69" s="8">
        <v>101122.03</v>
      </c>
      <c r="P69" s="8">
        <v>2514555.94</v>
      </c>
      <c r="Q69" s="8">
        <f t="shared" si="3"/>
        <v>5127.9728199320507</v>
      </c>
      <c r="R69" s="8">
        <v>7401.5363661127758</v>
      </c>
      <c r="S69" s="72" t="s">
        <v>226</v>
      </c>
    </row>
    <row r="70" spans="1:19" s="7" customFormat="1" x14ac:dyDescent="0.25">
      <c r="A70" s="11">
        <v>11</v>
      </c>
      <c r="B70" s="11" t="s">
        <v>110</v>
      </c>
      <c r="C70" s="11" t="s">
        <v>234</v>
      </c>
      <c r="D70" s="11" t="s">
        <v>235</v>
      </c>
      <c r="E70" s="21" t="s">
        <v>50</v>
      </c>
      <c r="F70" s="11" t="s">
        <v>221</v>
      </c>
      <c r="G70" s="11" t="s">
        <v>221</v>
      </c>
      <c r="H70" s="8">
        <v>2744.2</v>
      </c>
      <c r="I70" s="8">
        <v>2547.6</v>
      </c>
      <c r="J70" s="8">
        <v>2412.5107692307693</v>
      </c>
      <c r="K70" s="10">
        <v>102</v>
      </c>
      <c r="L70" s="11" t="s">
        <v>41</v>
      </c>
      <c r="M70" s="8">
        <v>3976665</v>
      </c>
      <c r="N70" s="8">
        <v>148015.47</v>
      </c>
      <c r="O70" s="8">
        <v>148015.47</v>
      </c>
      <c r="P70" s="8">
        <v>3680634.06</v>
      </c>
      <c r="Q70" s="8">
        <f t="shared" si="3"/>
        <v>1449.1163180526203</v>
      </c>
      <c r="R70" s="8">
        <v>1565</v>
      </c>
      <c r="S70" s="72" t="s">
        <v>236</v>
      </c>
    </row>
    <row r="71" spans="1:19" s="7" customFormat="1" x14ac:dyDescent="0.25">
      <c r="A71" s="11">
        <v>12</v>
      </c>
      <c r="B71" s="11" t="s">
        <v>111</v>
      </c>
      <c r="C71" s="11" t="s">
        <v>215</v>
      </c>
      <c r="D71" s="11"/>
      <c r="E71" s="21" t="s">
        <v>50</v>
      </c>
      <c r="F71" s="11" t="s">
        <v>216</v>
      </c>
      <c r="G71" s="11" t="s">
        <v>213</v>
      </c>
      <c r="H71" s="8">
        <v>5406.5</v>
      </c>
      <c r="I71" s="8">
        <v>5101.5</v>
      </c>
      <c r="J71" s="8">
        <v>4227.3999999999996</v>
      </c>
      <c r="K71" s="10">
        <v>198</v>
      </c>
      <c r="L71" s="11" t="s">
        <v>41</v>
      </c>
      <c r="M71" s="8">
        <v>3614460</v>
      </c>
      <c r="N71" s="8">
        <v>134533.82999999999</v>
      </c>
      <c r="O71" s="8">
        <v>134533.82999999999</v>
      </c>
      <c r="P71" s="8">
        <v>3345392.34</v>
      </c>
      <c r="Q71" s="8">
        <f t="shared" si="3"/>
        <v>668.53972070655698</v>
      </c>
      <c r="R71" s="8">
        <v>708.50926198177012</v>
      </c>
      <c r="S71" s="72" t="s">
        <v>222</v>
      </c>
    </row>
    <row r="72" spans="1:19" s="7" customFormat="1" x14ac:dyDescent="0.25">
      <c r="A72" s="11">
        <v>13</v>
      </c>
      <c r="B72" s="11" t="s">
        <v>112</v>
      </c>
      <c r="C72" s="11" t="s">
        <v>237</v>
      </c>
      <c r="D72" s="11"/>
      <c r="E72" s="21" t="s">
        <v>50</v>
      </c>
      <c r="F72" s="11" t="s">
        <v>213</v>
      </c>
      <c r="G72" s="11" t="s">
        <v>217</v>
      </c>
      <c r="H72" s="8">
        <v>613.5</v>
      </c>
      <c r="I72" s="8">
        <v>604</v>
      </c>
      <c r="J72" s="8">
        <v>389.2</v>
      </c>
      <c r="K72" s="10">
        <v>43</v>
      </c>
      <c r="L72" s="11" t="s">
        <v>41</v>
      </c>
      <c r="M72" s="8">
        <v>2061372</v>
      </c>
      <c r="N72" s="8">
        <v>76726.34</v>
      </c>
      <c r="O72" s="8">
        <v>76726.34</v>
      </c>
      <c r="P72" s="8">
        <v>1907919.32</v>
      </c>
      <c r="Q72" s="8">
        <f t="shared" si="3"/>
        <v>3360.0195599022004</v>
      </c>
      <c r="R72" s="8">
        <v>3413.2494370860932</v>
      </c>
      <c r="S72" s="72" t="s">
        <v>224</v>
      </c>
    </row>
    <row r="73" spans="1:19" s="7" customFormat="1" x14ac:dyDescent="0.25">
      <c r="A73" s="11">
        <v>14</v>
      </c>
      <c r="B73" s="11" t="s">
        <v>113</v>
      </c>
      <c r="C73" s="11" t="s">
        <v>238</v>
      </c>
      <c r="D73" s="11"/>
      <c r="E73" s="21" t="s">
        <v>52</v>
      </c>
      <c r="F73" s="11" t="s">
        <v>213</v>
      </c>
      <c r="G73" s="11" t="s">
        <v>217</v>
      </c>
      <c r="H73" s="8">
        <v>153.19999999999999</v>
      </c>
      <c r="I73" s="8">
        <v>130.6</v>
      </c>
      <c r="J73" s="8">
        <v>30.399999999999991</v>
      </c>
      <c r="K73" s="10">
        <v>11</v>
      </c>
      <c r="L73" s="11" t="s">
        <v>41</v>
      </c>
      <c r="M73" s="8">
        <v>3140720</v>
      </c>
      <c r="N73" s="8">
        <v>116900.76</v>
      </c>
      <c r="O73" s="8">
        <v>116900.76</v>
      </c>
      <c r="P73" s="8">
        <v>2906918.48</v>
      </c>
      <c r="Q73" s="8">
        <f t="shared" si="3"/>
        <v>20500.783289817235</v>
      </c>
      <c r="R73" s="8">
        <v>24048.392036753448</v>
      </c>
      <c r="S73" s="72" t="s">
        <v>236</v>
      </c>
    </row>
    <row r="74" spans="1:19" s="7" customFormat="1" x14ac:dyDescent="0.25">
      <c r="A74" s="11">
        <v>15</v>
      </c>
      <c r="B74" s="11" t="s">
        <v>114</v>
      </c>
      <c r="C74" s="11" t="s">
        <v>239</v>
      </c>
      <c r="D74" s="11"/>
      <c r="E74" s="21" t="s">
        <v>50</v>
      </c>
      <c r="F74" s="11" t="s">
        <v>220</v>
      </c>
      <c r="G74" s="11" t="s">
        <v>221</v>
      </c>
      <c r="H74" s="8">
        <v>3581</v>
      </c>
      <c r="I74" s="8">
        <v>3313.76</v>
      </c>
      <c r="J74" s="8">
        <v>2999.7323076923076</v>
      </c>
      <c r="K74" s="10">
        <v>153</v>
      </c>
      <c r="L74" s="11" t="s">
        <v>41</v>
      </c>
      <c r="M74" s="8">
        <v>7999413.8399999999</v>
      </c>
      <c r="N74" s="8">
        <v>297746.21999999997</v>
      </c>
      <c r="O74" s="8">
        <v>297746.21999999997</v>
      </c>
      <c r="P74" s="8">
        <v>7403921.4000000004</v>
      </c>
      <c r="Q74" s="8">
        <f t="shared" si="3"/>
        <v>2233.8491594526668</v>
      </c>
      <c r="R74" s="8">
        <v>2413.9991550383852</v>
      </c>
      <c r="S74" s="72" t="s">
        <v>218</v>
      </c>
    </row>
    <row r="75" spans="1:19" s="7" customFormat="1" x14ac:dyDescent="0.25">
      <c r="A75" s="11">
        <v>16</v>
      </c>
      <c r="B75" s="11" t="s">
        <v>115</v>
      </c>
      <c r="C75" s="11" t="s">
        <v>239</v>
      </c>
      <c r="D75" s="11"/>
      <c r="E75" s="21" t="s">
        <v>50</v>
      </c>
      <c r="F75" s="11" t="s">
        <v>220</v>
      </c>
      <c r="G75" s="11" t="s">
        <v>240</v>
      </c>
      <c r="H75" s="8">
        <v>5364.2</v>
      </c>
      <c r="I75" s="8">
        <v>4860</v>
      </c>
      <c r="J75" s="8">
        <v>4175.5</v>
      </c>
      <c r="K75" s="10">
        <v>209</v>
      </c>
      <c r="L75" s="11" t="s">
        <v>41</v>
      </c>
      <c r="M75" s="8">
        <v>8394973</v>
      </c>
      <c r="N75" s="8">
        <v>312469.33</v>
      </c>
      <c r="O75" s="8">
        <v>312469.33</v>
      </c>
      <c r="P75" s="8">
        <v>7770034.3399999999</v>
      </c>
      <c r="Q75" s="8">
        <f t="shared" si="3"/>
        <v>1565</v>
      </c>
      <c r="R75" s="8">
        <v>1565</v>
      </c>
      <c r="S75" s="72" t="s">
        <v>226</v>
      </c>
    </row>
    <row r="76" spans="1:19" s="7" customFormat="1" x14ac:dyDescent="0.25">
      <c r="A76" s="11">
        <v>17</v>
      </c>
      <c r="B76" s="11" t="s">
        <v>116</v>
      </c>
      <c r="C76" s="11" t="s">
        <v>241</v>
      </c>
      <c r="D76" s="11"/>
      <c r="E76" s="21" t="s">
        <v>50</v>
      </c>
      <c r="F76" s="11" t="s">
        <v>220</v>
      </c>
      <c r="G76" s="11" t="s">
        <v>242</v>
      </c>
      <c r="H76" s="8">
        <v>6087.5</v>
      </c>
      <c r="I76" s="8">
        <v>6064</v>
      </c>
      <c r="J76" s="8">
        <v>5458.7000000000007</v>
      </c>
      <c r="K76" s="10">
        <v>268</v>
      </c>
      <c r="L76" s="11" t="s">
        <v>41</v>
      </c>
      <c r="M76" s="8">
        <v>9526937.5</v>
      </c>
      <c r="N76" s="8">
        <v>354602.19</v>
      </c>
      <c r="O76" s="8">
        <v>354602.19</v>
      </c>
      <c r="P76" s="8">
        <v>8817733.1199999992</v>
      </c>
      <c r="Q76" s="8">
        <f t="shared" si="3"/>
        <v>1565</v>
      </c>
      <c r="R76" s="8">
        <v>1565</v>
      </c>
      <c r="S76" s="72" t="s">
        <v>233</v>
      </c>
    </row>
    <row r="77" spans="1:19" s="7" customFormat="1" x14ac:dyDescent="0.25">
      <c r="A77" s="11">
        <v>18</v>
      </c>
      <c r="B77" s="11" t="s">
        <v>117</v>
      </c>
      <c r="C77" s="11" t="s">
        <v>243</v>
      </c>
      <c r="D77" s="11"/>
      <c r="E77" s="21" t="s">
        <v>42</v>
      </c>
      <c r="F77" s="11" t="s">
        <v>220</v>
      </c>
      <c r="G77" s="11" t="s">
        <v>242</v>
      </c>
      <c r="H77" s="8">
        <v>5722</v>
      </c>
      <c r="I77" s="8">
        <v>5158.3999999999996</v>
      </c>
      <c r="J77" s="8">
        <v>5078.71076923077</v>
      </c>
      <c r="K77" s="10">
        <v>214</v>
      </c>
      <c r="L77" s="11" t="s">
        <v>41</v>
      </c>
      <c r="M77" s="8">
        <v>8072896</v>
      </c>
      <c r="N77" s="8">
        <v>300481.3</v>
      </c>
      <c r="O77" s="8">
        <v>300481.3</v>
      </c>
      <c r="P77" s="8">
        <v>7471933.4000000004</v>
      </c>
      <c r="Q77" s="8">
        <f t="shared" si="3"/>
        <v>1410.8521495980426</v>
      </c>
      <c r="R77" s="8">
        <v>1565</v>
      </c>
      <c r="S77" s="72" t="s">
        <v>236</v>
      </c>
    </row>
    <row r="78" spans="1:19" s="7" customFormat="1" x14ac:dyDescent="0.25">
      <c r="A78" s="11">
        <v>19</v>
      </c>
      <c r="B78" s="11" t="s">
        <v>118</v>
      </c>
      <c r="C78" s="11" t="s">
        <v>244</v>
      </c>
      <c r="D78" s="11"/>
      <c r="E78" s="21" t="s">
        <v>50</v>
      </c>
      <c r="F78" s="11" t="s">
        <v>245</v>
      </c>
      <c r="G78" s="11" t="s">
        <v>245</v>
      </c>
      <c r="H78" s="8">
        <v>1798.15</v>
      </c>
      <c r="I78" s="8">
        <v>1634.12</v>
      </c>
      <c r="J78" s="8">
        <v>1637.95</v>
      </c>
      <c r="K78" s="10">
        <v>55</v>
      </c>
      <c r="L78" s="11" t="s">
        <v>41</v>
      </c>
      <c r="M78" s="8">
        <v>4397008</v>
      </c>
      <c r="N78" s="8">
        <v>163661.06</v>
      </c>
      <c r="O78" s="8">
        <v>163661.06</v>
      </c>
      <c r="P78" s="8">
        <v>4069685.88</v>
      </c>
      <c r="Q78" s="8">
        <f t="shared" si="3"/>
        <v>2445.295442538164</v>
      </c>
      <c r="R78" s="8">
        <v>2690.7497613394366</v>
      </c>
      <c r="S78" s="72" t="s">
        <v>233</v>
      </c>
    </row>
    <row r="79" spans="1:19" s="7" customFormat="1" x14ac:dyDescent="0.25">
      <c r="A79" s="11">
        <v>20</v>
      </c>
      <c r="B79" s="11" t="s">
        <v>119</v>
      </c>
      <c r="C79" s="11" t="s">
        <v>246</v>
      </c>
      <c r="D79" s="11"/>
      <c r="E79" s="21" t="s">
        <v>50</v>
      </c>
      <c r="F79" s="11" t="s">
        <v>221</v>
      </c>
      <c r="G79" s="11" t="s">
        <v>245</v>
      </c>
      <c r="H79" s="8">
        <v>4071.64</v>
      </c>
      <c r="I79" s="8">
        <v>2022</v>
      </c>
      <c r="J79" s="8">
        <v>1935.3184615384614</v>
      </c>
      <c r="K79" s="10">
        <v>92</v>
      </c>
      <c r="L79" s="11" t="s">
        <v>41</v>
      </c>
      <c r="M79" s="8">
        <v>4890101.04</v>
      </c>
      <c r="N79" s="8">
        <v>182014.48</v>
      </c>
      <c r="O79" s="8">
        <v>182014.48</v>
      </c>
      <c r="P79" s="8">
        <v>4526072.08</v>
      </c>
      <c r="Q79" s="8">
        <f t="shared" si="3"/>
        <v>1201.015079918657</v>
      </c>
      <c r="R79" s="8">
        <v>2418.447596439169</v>
      </c>
      <c r="S79" s="72" t="s">
        <v>222</v>
      </c>
    </row>
    <row r="80" spans="1:19" s="7" customFormat="1" x14ac:dyDescent="0.25">
      <c r="A80" s="11">
        <v>21</v>
      </c>
      <c r="B80" s="11" t="s">
        <v>82</v>
      </c>
      <c r="C80" s="11" t="s">
        <v>247</v>
      </c>
      <c r="D80" s="11"/>
      <c r="E80" s="21" t="s">
        <v>50</v>
      </c>
      <c r="F80" s="11" t="s">
        <v>220</v>
      </c>
      <c r="G80" s="11" t="s">
        <v>213</v>
      </c>
      <c r="H80" s="8">
        <v>3113.4</v>
      </c>
      <c r="I80" s="8">
        <v>2237.3000000000002</v>
      </c>
      <c r="J80" s="8">
        <v>2212.3030769230768</v>
      </c>
      <c r="K80" s="10">
        <v>181</v>
      </c>
      <c r="L80" s="11" t="s">
        <v>41</v>
      </c>
      <c r="M80" s="8">
        <v>4826658.5</v>
      </c>
      <c r="N80" s="8">
        <v>179653.08</v>
      </c>
      <c r="O80" s="8">
        <v>179653.08</v>
      </c>
      <c r="P80" s="8">
        <v>4467352.34</v>
      </c>
      <c r="Q80" s="8">
        <f t="shared" si="3"/>
        <v>1550.2853793280658</v>
      </c>
      <c r="R80" s="8">
        <v>2157.3586447950652</v>
      </c>
      <c r="S80" s="72" t="s">
        <v>218</v>
      </c>
    </row>
    <row r="81" spans="1:19" s="7" customFormat="1" x14ac:dyDescent="0.25">
      <c r="A81" s="11">
        <v>22</v>
      </c>
      <c r="B81" s="11" t="s">
        <v>120</v>
      </c>
      <c r="C81" s="11" t="s">
        <v>248</v>
      </c>
      <c r="D81" s="11"/>
      <c r="E81" s="21" t="s">
        <v>50</v>
      </c>
      <c r="F81" s="11" t="s">
        <v>220</v>
      </c>
      <c r="G81" s="11" t="s">
        <v>221</v>
      </c>
      <c r="H81" s="8">
        <v>3591.57</v>
      </c>
      <c r="I81" s="8">
        <v>3318.8</v>
      </c>
      <c r="J81" s="8">
        <v>2306.2769230769231</v>
      </c>
      <c r="K81" s="10">
        <v>193</v>
      </c>
      <c r="L81" s="11" t="s">
        <v>41</v>
      </c>
      <c r="M81" s="8">
        <v>5193922</v>
      </c>
      <c r="N81" s="8">
        <v>193323</v>
      </c>
      <c r="O81" s="8">
        <v>193323</v>
      </c>
      <c r="P81" s="8">
        <v>4807276</v>
      </c>
      <c r="Q81" s="8">
        <f t="shared" si="3"/>
        <v>1446.1424947864025</v>
      </c>
      <c r="R81" s="8">
        <v>1565</v>
      </c>
      <c r="S81" s="72" t="s">
        <v>218</v>
      </c>
    </row>
    <row r="82" spans="1:19" s="7" customFormat="1" x14ac:dyDescent="0.25">
      <c r="A82" s="11">
        <v>23</v>
      </c>
      <c r="B82" s="11" t="s">
        <v>121</v>
      </c>
      <c r="C82" s="11" t="s">
        <v>249</v>
      </c>
      <c r="D82" s="11"/>
      <c r="E82" s="21" t="s">
        <v>50</v>
      </c>
      <c r="F82" s="11" t="s">
        <v>213</v>
      </c>
      <c r="G82" s="11" t="s">
        <v>217</v>
      </c>
      <c r="H82" s="8">
        <v>325.39999999999998</v>
      </c>
      <c r="I82" s="8">
        <v>178</v>
      </c>
      <c r="J82" s="8">
        <v>48.900000000000006</v>
      </c>
      <c r="K82" s="10">
        <v>17</v>
      </c>
      <c r="L82" s="11" t="s">
        <v>41</v>
      </c>
      <c r="M82" s="8">
        <v>1239540</v>
      </c>
      <c r="N82" s="8">
        <v>46136.92</v>
      </c>
      <c r="O82" s="8">
        <v>46136.92</v>
      </c>
      <c r="P82" s="8">
        <v>1147266.1599999999</v>
      </c>
      <c r="Q82" s="8">
        <f t="shared" si="3"/>
        <v>3809.2808850645361</v>
      </c>
      <c r="R82" s="8">
        <v>6964.4870786516849</v>
      </c>
      <c r="S82" s="72" t="s">
        <v>218</v>
      </c>
    </row>
    <row r="83" spans="1:19" s="7" customFormat="1" x14ac:dyDescent="0.25">
      <c r="A83" s="11">
        <v>24</v>
      </c>
      <c r="B83" s="11" t="s">
        <v>122</v>
      </c>
      <c r="C83" s="11" t="s">
        <v>239</v>
      </c>
      <c r="D83" s="11"/>
      <c r="E83" s="21" t="s">
        <v>50</v>
      </c>
      <c r="F83" s="11" t="s">
        <v>220</v>
      </c>
      <c r="G83" s="11" t="s">
        <v>213</v>
      </c>
      <c r="H83" s="8">
        <v>1808.1</v>
      </c>
      <c r="I83" s="8">
        <v>1219.0999999999999</v>
      </c>
      <c r="J83" s="8">
        <v>1219.0999999999999</v>
      </c>
      <c r="K83" s="10">
        <v>152</v>
      </c>
      <c r="L83" s="11" t="s">
        <v>41</v>
      </c>
      <c r="M83" s="8">
        <v>1907891.5</v>
      </c>
      <c r="N83" s="8">
        <v>71013.64</v>
      </c>
      <c r="O83" s="8">
        <v>71013.64</v>
      </c>
      <c r="P83" s="8">
        <v>1765864.22</v>
      </c>
      <c r="Q83" s="8">
        <f t="shared" si="3"/>
        <v>1055.1913610972845</v>
      </c>
      <c r="R83" s="8">
        <v>1565</v>
      </c>
      <c r="S83" s="72" t="s">
        <v>231</v>
      </c>
    </row>
    <row r="84" spans="1:19" s="7" customFormat="1" x14ac:dyDescent="0.25">
      <c r="A84" s="11">
        <v>25</v>
      </c>
      <c r="B84" s="11" t="s">
        <v>123</v>
      </c>
      <c r="C84" s="11" t="s">
        <v>247</v>
      </c>
      <c r="D84" s="11"/>
      <c r="E84" s="21" t="s">
        <v>50</v>
      </c>
      <c r="F84" s="11" t="s">
        <v>220</v>
      </c>
      <c r="G84" s="11" t="s">
        <v>217</v>
      </c>
      <c r="H84" s="8">
        <v>3952.5</v>
      </c>
      <c r="I84" s="8">
        <v>1971.9</v>
      </c>
      <c r="J84" s="8">
        <v>1063.5999999999999</v>
      </c>
      <c r="K84" s="10">
        <v>16</v>
      </c>
      <c r="L84" s="11" t="s">
        <v>41</v>
      </c>
      <c r="M84" s="8">
        <v>3046212</v>
      </c>
      <c r="N84" s="8">
        <v>113383.07</v>
      </c>
      <c r="O84" s="8">
        <v>113383.07</v>
      </c>
      <c r="P84" s="8">
        <v>2819445.86</v>
      </c>
      <c r="Q84" s="8">
        <f t="shared" si="3"/>
        <v>770.70512333965848</v>
      </c>
      <c r="R84" s="8">
        <v>1544.9834474364825</v>
      </c>
      <c r="S84" s="72" t="s">
        <v>226</v>
      </c>
    </row>
    <row r="85" spans="1:19" s="7" customFormat="1" x14ac:dyDescent="0.25">
      <c r="A85" s="11">
        <v>26</v>
      </c>
      <c r="B85" s="11" t="s">
        <v>92</v>
      </c>
      <c r="C85" s="11" t="s">
        <v>250</v>
      </c>
      <c r="D85" s="11"/>
      <c r="E85" s="21" t="s">
        <v>42</v>
      </c>
      <c r="F85" s="11" t="s">
        <v>220</v>
      </c>
      <c r="G85" s="11" t="s">
        <v>240</v>
      </c>
      <c r="H85" s="8">
        <v>3932.1</v>
      </c>
      <c r="I85" s="8">
        <v>2648</v>
      </c>
      <c r="J85" s="8">
        <v>2648</v>
      </c>
      <c r="K85" s="10">
        <v>234</v>
      </c>
      <c r="L85" s="11" t="s">
        <v>41</v>
      </c>
      <c r="M85" s="8">
        <v>9698543.3599999994</v>
      </c>
      <c r="N85" s="8">
        <v>360989.53</v>
      </c>
      <c r="O85" s="8">
        <v>360989.53</v>
      </c>
      <c r="P85" s="8">
        <v>8976564.3000000007</v>
      </c>
      <c r="Q85" s="8">
        <f t="shared" si="3"/>
        <v>2466.5047582716616</v>
      </c>
      <c r="R85" s="8">
        <v>3662.5919033232626</v>
      </c>
      <c r="S85" s="72" t="s">
        <v>218</v>
      </c>
    </row>
    <row r="86" spans="1:19" s="7" customFormat="1" x14ac:dyDescent="0.25">
      <c r="A86" s="11">
        <v>27</v>
      </c>
      <c r="B86" s="11" t="s">
        <v>124</v>
      </c>
      <c r="C86" s="11" t="s">
        <v>251</v>
      </c>
      <c r="D86" s="11"/>
      <c r="E86" s="21" t="s">
        <v>42</v>
      </c>
      <c r="F86" s="11" t="s">
        <v>220</v>
      </c>
      <c r="G86" s="11" t="s">
        <v>220</v>
      </c>
      <c r="H86" s="8">
        <v>4339.8</v>
      </c>
      <c r="I86" s="8">
        <v>3919.2</v>
      </c>
      <c r="J86" s="8">
        <v>3696.9661538461537</v>
      </c>
      <c r="K86" s="10">
        <v>143</v>
      </c>
      <c r="L86" s="11" t="s">
        <v>41</v>
      </c>
      <c r="M86" s="8">
        <v>6133548</v>
      </c>
      <c r="N86" s="8">
        <v>228296.82</v>
      </c>
      <c r="O86" s="8">
        <v>228296.82</v>
      </c>
      <c r="P86" s="8">
        <v>5676954.3600000003</v>
      </c>
      <c r="Q86" s="8">
        <f t="shared" si="3"/>
        <v>1413.3250380201853</v>
      </c>
      <c r="R86" s="8">
        <v>1565</v>
      </c>
      <c r="S86" s="72" t="s">
        <v>233</v>
      </c>
    </row>
    <row r="87" spans="1:19" s="7" customFormat="1" x14ac:dyDescent="0.25">
      <c r="A87" s="91" t="s">
        <v>310</v>
      </c>
      <c r="B87" s="92"/>
      <c r="C87" s="11" t="s">
        <v>19</v>
      </c>
      <c r="D87" s="11" t="s">
        <v>19</v>
      </c>
      <c r="E87" s="21" t="s">
        <v>19</v>
      </c>
      <c r="F87" s="11" t="s">
        <v>19</v>
      </c>
      <c r="G87" s="11" t="s">
        <v>19</v>
      </c>
      <c r="H87" s="8">
        <f>SUM(H88:H178)</f>
        <v>149538.90000000002</v>
      </c>
      <c r="I87" s="8">
        <f t="shared" ref="I87:K87" si="4">SUM(I88:I178)</f>
        <v>128002.53999999996</v>
      </c>
      <c r="J87" s="8">
        <f t="shared" si="4"/>
        <v>115739.47461538465</v>
      </c>
      <c r="K87" s="10">
        <f t="shared" si="4"/>
        <v>5945</v>
      </c>
      <c r="L87" s="11" t="s">
        <v>19</v>
      </c>
      <c r="M87" s="8">
        <v>242315102.37</v>
      </c>
      <c r="N87" s="8">
        <f t="shared" ref="N87:P87" si="5">SUM(N88:N178)</f>
        <v>4991959.2799999984</v>
      </c>
      <c r="O87" s="8">
        <f t="shared" si="5"/>
        <v>4991959.2799999984</v>
      </c>
      <c r="P87" s="8">
        <f t="shared" si="5"/>
        <v>232331183.80999991</v>
      </c>
      <c r="Q87" s="8">
        <f t="shared" si="3"/>
        <v>1620.4151720388472</v>
      </c>
      <c r="R87" s="8">
        <f>MAX(R88:R178)</f>
        <v>17352.044198895026</v>
      </c>
      <c r="S87" s="11" t="s">
        <v>19</v>
      </c>
    </row>
    <row r="88" spans="1:19" s="7" customFormat="1" x14ac:dyDescent="0.25">
      <c r="A88" s="11">
        <v>1</v>
      </c>
      <c r="B88" s="11" t="s">
        <v>125</v>
      </c>
      <c r="C88" s="11" t="s">
        <v>252</v>
      </c>
      <c r="D88" s="11"/>
      <c r="E88" s="21" t="s">
        <v>50</v>
      </c>
      <c r="F88" s="11" t="s">
        <v>245</v>
      </c>
      <c r="G88" s="11" t="s">
        <v>221</v>
      </c>
      <c r="H88" s="8">
        <v>2095.6</v>
      </c>
      <c r="I88" s="8">
        <v>1914.9</v>
      </c>
      <c r="J88" s="8">
        <v>1914.9</v>
      </c>
      <c r="K88" s="10">
        <v>79</v>
      </c>
      <c r="L88" s="11" t="s">
        <v>41</v>
      </c>
      <c r="M88" s="8">
        <v>1910708.5</v>
      </c>
      <c r="N88" s="8">
        <v>39362.71</v>
      </c>
      <c r="O88" s="8">
        <v>39362.71</v>
      </c>
      <c r="P88" s="8">
        <v>1831983.08</v>
      </c>
      <c r="Q88" s="8">
        <f t="shared" ref="Q88:Q135" si="6">M88/H88</f>
        <v>911.77156900171792</v>
      </c>
      <c r="R88" s="8">
        <v>1565</v>
      </c>
      <c r="S88" s="72" t="s">
        <v>253</v>
      </c>
    </row>
    <row r="89" spans="1:19" s="7" customFormat="1" x14ac:dyDescent="0.25">
      <c r="A89" s="11">
        <v>2</v>
      </c>
      <c r="B89" s="11" t="s">
        <v>126</v>
      </c>
      <c r="C89" s="11" t="s">
        <v>246</v>
      </c>
      <c r="D89" s="11"/>
      <c r="E89" s="21" t="s">
        <v>50</v>
      </c>
      <c r="F89" s="11" t="s">
        <v>221</v>
      </c>
      <c r="G89" s="11" t="s">
        <v>221</v>
      </c>
      <c r="H89" s="8">
        <v>1656</v>
      </c>
      <c r="I89" s="8">
        <v>1510.81</v>
      </c>
      <c r="J89" s="8">
        <v>1467.84</v>
      </c>
      <c r="K89" s="10">
        <v>73</v>
      </c>
      <c r="L89" s="11" t="s">
        <v>41</v>
      </c>
      <c r="M89" s="8">
        <v>3484296</v>
      </c>
      <c r="N89" s="8">
        <v>71780.350000000006</v>
      </c>
      <c r="O89" s="8">
        <v>71780.350000000006</v>
      </c>
      <c r="P89" s="8">
        <v>3340735.3</v>
      </c>
      <c r="Q89" s="8">
        <f t="shared" si="6"/>
        <v>2104.0434782608695</v>
      </c>
      <c r="R89" s="8">
        <v>2306.5017308596052</v>
      </c>
      <c r="S89" s="72" t="s">
        <v>254</v>
      </c>
    </row>
    <row r="90" spans="1:19" s="7" customFormat="1" x14ac:dyDescent="0.25">
      <c r="A90" s="11">
        <v>3</v>
      </c>
      <c r="B90" s="11" t="s">
        <v>127</v>
      </c>
      <c r="C90" s="11" t="s">
        <v>255</v>
      </c>
      <c r="D90" s="11" t="s">
        <v>235</v>
      </c>
      <c r="E90" s="21" t="s">
        <v>42</v>
      </c>
      <c r="F90" s="11" t="s">
        <v>220</v>
      </c>
      <c r="G90" s="11" t="s">
        <v>242</v>
      </c>
      <c r="H90" s="8">
        <v>6679</v>
      </c>
      <c r="I90" s="8">
        <v>6099.29</v>
      </c>
      <c r="J90" s="8">
        <v>5333.0215384615385</v>
      </c>
      <c r="K90" s="10">
        <v>285</v>
      </c>
      <c r="L90" s="11" t="s">
        <v>41</v>
      </c>
      <c r="M90" s="8">
        <v>9545388.8499999996</v>
      </c>
      <c r="N90" s="8">
        <v>196645.57</v>
      </c>
      <c r="O90" s="8">
        <v>196645.57</v>
      </c>
      <c r="P90" s="8">
        <v>9152097.7100000009</v>
      </c>
      <c r="Q90" s="8">
        <f t="shared" si="6"/>
        <v>1429.1643734091929</v>
      </c>
      <c r="R90" s="8">
        <v>1565</v>
      </c>
      <c r="S90" s="72" t="s">
        <v>256</v>
      </c>
    </row>
    <row r="91" spans="1:19" s="7" customFormat="1" x14ac:dyDescent="0.25">
      <c r="A91" s="11">
        <v>4</v>
      </c>
      <c r="B91" s="11" t="s">
        <v>128</v>
      </c>
      <c r="C91" s="11" t="s">
        <v>257</v>
      </c>
      <c r="D91" s="11"/>
      <c r="E91" s="21" t="s">
        <v>50</v>
      </c>
      <c r="F91" s="11" t="s">
        <v>213</v>
      </c>
      <c r="G91" s="11" t="s">
        <v>213</v>
      </c>
      <c r="H91" s="8">
        <v>972.5</v>
      </c>
      <c r="I91" s="8">
        <v>613</v>
      </c>
      <c r="J91" s="8">
        <v>458.8</v>
      </c>
      <c r="K91" s="10">
        <v>43</v>
      </c>
      <c r="L91" s="11" t="s">
        <v>41</v>
      </c>
      <c r="M91" s="8">
        <v>2716800</v>
      </c>
      <c r="N91" s="8">
        <v>55969.09</v>
      </c>
      <c r="O91" s="8">
        <v>55969.09</v>
      </c>
      <c r="P91" s="8">
        <v>2604861.8199999998</v>
      </c>
      <c r="Q91" s="8">
        <f t="shared" si="6"/>
        <v>2793.6246786632391</v>
      </c>
      <c r="R91" s="8">
        <v>4432.4698205546492</v>
      </c>
      <c r="S91" s="72" t="s">
        <v>258</v>
      </c>
    </row>
    <row r="92" spans="1:19" s="7" customFormat="1" x14ac:dyDescent="0.25">
      <c r="A92" s="11">
        <v>5</v>
      </c>
      <c r="B92" s="11" t="s">
        <v>129</v>
      </c>
      <c r="C92" s="11" t="s">
        <v>259</v>
      </c>
      <c r="D92" s="11"/>
      <c r="E92" s="21" t="s">
        <v>51</v>
      </c>
      <c r="F92" s="11" t="s">
        <v>213</v>
      </c>
      <c r="G92" s="11" t="s">
        <v>217</v>
      </c>
      <c r="H92" s="8">
        <v>568.29999999999995</v>
      </c>
      <c r="I92" s="8">
        <v>447.8</v>
      </c>
      <c r="J92" s="8">
        <v>368</v>
      </c>
      <c r="K92" s="10">
        <v>14</v>
      </c>
      <c r="L92" s="11" t="s">
        <v>41</v>
      </c>
      <c r="M92" s="8">
        <v>1660644</v>
      </c>
      <c r="N92" s="8">
        <v>34211.1</v>
      </c>
      <c r="O92" s="8">
        <v>34211.1</v>
      </c>
      <c r="P92" s="8">
        <v>1592221.8</v>
      </c>
      <c r="Q92" s="8">
        <f t="shared" si="6"/>
        <v>2922.1256378673238</v>
      </c>
      <c r="R92" s="8">
        <v>3708.8651630192048</v>
      </c>
      <c r="S92" s="72" t="s">
        <v>260</v>
      </c>
    </row>
    <row r="93" spans="1:19" s="7" customFormat="1" x14ac:dyDescent="0.25">
      <c r="A93" s="11">
        <v>6</v>
      </c>
      <c r="B93" s="11" t="s">
        <v>130</v>
      </c>
      <c r="C93" s="11" t="s">
        <v>261</v>
      </c>
      <c r="D93" s="11"/>
      <c r="E93" s="21" t="s">
        <v>50</v>
      </c>
      <c r="F93" s="11" t="s">
        <v>217</v>
      </c>
      <c r="G93" s="11" t="s">
        <v>245</v>
      </c>
      <c r="H93" s="8">
        <v>641.9</v>
      </c>
      <c r="I93" s="8">
        <v>552.4</v>
      </c>
      <c r="J93" s="8">
        <v>505.4</v>
      </c>
      <c r="K93" s="10">
        <v>12</v>
      </c>
      <c r="L93" s="11" t="s">
        <v>41</v>
      </c>
      <c r="M93" s="8">
        <v>1018800</v>
      </c>
      <c r="N93" s="8">
        <v>20988.41</v>
      </c>
      <c r="O93" s="8">
        <v>20988.41</v>
      </c>
      <c r="P93" s="8">
        <v>976823.18</v>
      </c>
      <c r="Q93" s="8">
        <f t="shared" si="6"/>
        <v>1587.1631095186167</v>
      </c>
      <c r="R93" s="8">
        <v>1844.5220854453296</v>
      </c>
      <c r="S93" s="72" t="s">
        <v>262</v>
      </c>
    </row>
    <row r="94" spans="1:19" s="7" customFormat="1" x14ac:dyDescent="0.25">
      <c r="A94" s="11">
        <v>7</v>
      </c>
      <c r="B94" s="11" t="s">
        <v>131</v>
      </c>
      <c r="C94" s="11" t="s">
        <v>255</v>
      </c>
      <c r="D94" s="11"/>
      <c r="E94" s="21" t="s">
        <v>50</v>
      </c>
      <c r="F94" s="11" t="s">
        <v>216</v>
      </c>
      <c r="G94" s="11" t="s">
        <v>213</v>
      </c>
      <c r="H94" s="8">
        <v>6791.22</v>
      </c>
      <c r="I94" s="8">
        <v>6519.32</v>
      </c>
      <c r="J94" s="8">
        <v>6519.32</v>
      </c>
      <c r="K94" s="10">
        <v>218</v>
      </c>
      <c r="L94" s="11" t="s">
        <v>41</v>
      </c>
      <c r="M94" s="8">
        <v>1300871</v>
      </c>
      <c r="N94" s="8">
        <v>26799.38</v>
      </c>
      <c r="O94" s="8">
        <v>26799.38</v>
      </c>
      <c r="P94" s="8">
        <v>1247272.24</v>
      </c>
      <c r="Q94" s="8">
        <f t="shared" si="6"/>
        <v>191.55188611177371</v>
      </c>
      <c r="R94" s="8">
        <v>338.63148303810829</v>
      </c>
      <c r="S94" s="72" t="s">
        <v>254</v>
      </c>
    </row>
    <row r="95" spans="1:19" s="7" customFormat="1" x14ac:dyDescent="0.25">
      <c r="A95" s="11">
        <v>8</v>
      </c>
      <c r="B95" s="11" t="s">
        <v>132</v>
      </c>
      <c r="C95" s="11" t="s">
        <v>212</v>
      </c>
      <c r="D95" s="11"/>
      <c r="E95" s="21" t="s">
        <v>50</v>
      </c>
      <c r="F95" s="11" t="s">
        <v>213</v>
      </c>
      <c r="G95" s="11" t="s">
        <v>217</v>
      </c>
      <c r="H95" s="8">
        <v>453.5</v>
      </c>
      <c r="I95" s="8">
        <v>419.5</v>
      </c>
      <c r="J95" s="8">
        <v>226.32</v>
      </c>
      <c r="K95" s="10">
        <v>24</v>
      </c>
      <c r="L95" s="11" t="s">
        <v>41</v>
      </c>
      <c r="M95" s="8">
        <v>1646910</v>
      </c>
      <c r="N95" s="8">
        <v>33928.17</v>
      </c>
      <c r="O95" s="8">
        <v>33928.17</v>
      </c>
      <c r="P95" s="8">
        <v>1579053.66</v>
      </c>
      <c r="Q95" s="8">
        <f t="shared" si="6"/>
        <v>3631.5545755237044</v>
      </c>
      <c r="R95" s="8">
        <v>4439.1713945172833</v>
      </c>
      <c r="S95" s="72" t="s">
        <v>258</v>
      </c>
    </row>
    <row r="96" spans="1:19" s="7" customFormat="1" x14ac:dyDescent="0.25">
      <c r="A96" s="11">
        <v>9</v>
      </c>
      <c r="B96" s="11" t="s">
        <v>65</v>
      </c>
      <c r="C96" s="11" t="s">
        <v>212</v>
      </c>
      <c r="D96" s="11"/>
      <c r="E96" s="21" t="s">
        <v>50</v>
      </c>
      <c r="F96" s="11" t="s">
        <v>213</v>
      </c>
      <c r="G96" s="11" t="s">
        <v>213</v>
      </c>
      <c r="H96" s="8">
        <v>585.5</v>
      </c>
      <c r="I96" s="8">
        <v>538.79999999999995</v>
      </c>
      <c r="J96" s="8">
        <v>465.70000000000005</v>
      </c>
      <c r="K96" s="10">
        <v>30</v>
      </c>
      <c r="L96" s="11" t="s">
        <v>41</v>
      </c>
      <c r="M96" s="8">
        <v>843222</v>
      </c>
      <c r="N96" s="8">
        <v>17371.310000000001</v>
      </c>
      <c r="O96" s="8">
        <v>17371.310000000001</v>
      </c>
      <c r="P96" s="8">
        <v>808479.38</v>
      </c>
      <c r="Q96" s="8">
        <f t="shared" si="6"/>
        <v>1440.1742100768574</v>
      </c>
      <c r="R96" s="8">
        <v>1565</v>
      </c>
      <c r="S96" s="72" t="s">
        <v>263</v>
      </c>
    </row>
    <row r="97" spans="1:19" s="7" customFormat="1" x14ac:dyDescent="0.25">
      <c r="A97" s="11">
        <v>10</v>
      </c>
      <c r="B97" s="11" t="s">
        <v>133</v>
      </c>
      <c r="C97" s="11" t="s">
        <v>225</v>
      </c>
      <c r="D97" s="11"/>
      <c r="E97" s="21" t="s">
        <v>52</v>
      </c>
      <c r="F97" s="11" t="s">
        <v>213</v>
      </c>
      <c r="G97" s="11" t="s">
        <v>217</v>
      </c>
      <c r="H97" s="8">
        <v>363.5</v>
      </c>
      <c r="I97" s="8">
        <v>341</v>
      </c>
      <c r="J97" s="8">
        <v>263.89999999999998</v>
      </c>
      <c r="K97" s="10">
        <v>18</v>
      </c>
      <c r="L97" s="11" t="s">
        <v>41</v>
      </c>
      <c r="M97" s="8">
        <v>954276</v>
      </c>
      <c r="N97" s="8">
        <v>19659.14</v>
      </c>
      <c r="O97" s="8">
        <v>19659.14</v>
      </c>
      <c r="P97" s="8">
        <v>914957.72</v>
      </c>
      <c r="Q97" s="8">
        <f t="shared" si="6"/>
        <v>2625.2434662998626</v>
      </c>
      <c r="R97" s="8">
        <v>2798.7764809384166</v>
      </c>
      <c r="S97" s="72" t="s">
        <v>254</v>
      </c>
    </row>
    <row r="98" spans="1:19" s="7" customFormat="1" x14ac:dyDescent="0.25">
      <c r="A98" s="11">
        <v>11</v>
      </c>
      <c r="B98" s="11" t="s">
        <v>134</v>
      </c>
      <c r="C98" s="11" t="s">
        <v>229</v>
      </c>
      <c r="D98" s="11"/>
      <c r="E98" s="21" t="s">
        <v>51</v>
      </c>
      <c r="F98" s="11" t="s">
        <v>213</v>
      </c>
      <c r="G98" s="11" t="s">
        <v>217</v>
      </c>
      <c r="H98" s="8">
        <v>303.86</v>
      </c>
      <c r="I98" s="8">
        <v>280.86</v>
      </c>
      <c r="J98" s="8">
        <v>280.86</v>
      </c>
      <c r="K98" s="10">
        <v>23</v>
      </c>
      <c r="L98" s="11" t="s">
        <v>41</v>
      </c>
      <c r="M98" s="8">
        <v>1012008</v>
      </c>
      <c r="N98" s="8">
        <v>20848.48</v>
      </c>
      <c r="O98" s="8">
        <v>20848.48</v>
      </c>
      <c r="P98" s="8">
        <v>970311.04</v>
      </c>
      <c r="Q98" s="8">
        <f t="shared" si="6"/>
        <v>3330.5074705456459</v>
      </c>
      <c r="R98" s="8">
        <v>3603.6503596097696</v>
      </c>
      <c r="S98" s="72" t="s">
        <v>260</v>
      </c>
    </row>
    <row r="99" spans="1:19" s="7" customFormat="1" x14ac:dyDescent="0.25">
      <c r="A99" s="11">
        <v>12</v>
      </c>
      <c r="B99" s="11" t="s">
        <v>135</v>
      </c>
      <c r="C99" s="11" t="s">
        <v>229</v>
      </c>
      <c r="D99" s="11"/>
      <c r="E99" s="21" t="s">
        <v>51</v>
      </c>
      <c r="F99" s="11" t="s">
        <v>213</v>
      </c>
      <c r="G99" s="11" t="s">
        <v>213</v>
      </c>
      <c r="H99" s="8">
        <v>296.14999999999998</v>
      </c>
      <c r="I99" s="8">
        <v>273.14999999999998</v>
      </c>
      <c r="J99" s="8">
        <v>273.14999999999998</v>
      </c>
      <c r="K99" s="10">
        <v>18</v>
      </c>
      <c r="L99" s="11" t="s">
        <v>41</v>
      </c>
      <c r="M99" s="8">
        <v>1012008</v>
      </c>
      <c r="N99" s="8">
        <v>20848.48</v>
      </c>
      <c r="O99" s="8">
        <v>20848.48</v>
      </c>
      <c r="P99" s="8">
        <v>970311.04</v>
      </c>
      <c r="Q99" s="8">
        <f t="shared" si="6"/>
        <v>3417.2142495357084</v>
      </c>
      <c r="R99" s="8">
        <v>3705.36789309903</v>
      </c>
      <c r="S99" s="72" t="s">
        <v>256</v>
      </c>
    </row>
    <row r="100" spans="1:19" s="7" customFormat="1" x14ac:dyDescent="0.25">
      <c r="A100" s="11">
        <v>13</v>
      </c>
      <c r="B100" s="11" t="s">
        <v>136</v>
      </c>
      <c r="C100" s="11" t="s">
        <v>229</v>
      </c>
      <c r="D100" s="11"/>
      <c r="E100" s="21" t="s">
        <v>50</v>
      </c>
      <c r="F100" s="11" t="s">
        <v>245</v>
      </c>
      <c r="G100" s="11" t="s">
        <v>221</v>
      </c>
      <c r="H100" s="8">
        <v>2840.1</v>
      </c>
      <c r="I100" s="8">
        <v>2592.8999999999996</v>
      </c>
      <c r="J100" s="8">
        <v>2364.4015384615386</v>
      </c>
      <c r="K100" s="10">
        <v>100</v>
      </c>
      <c r="L100" s="11" t="s">
        <v>41</v>
      </c>
      <c r="M100" s="8">
        <v>11288087.76</v>
      </c>
      <c r="N100" s="8">
        <v>232547.1</v>
      </c>
      <c r="O100" s="8">
        <v>232547.1</v>
      </c>
      <c r="P100" s="8">
        <v>10822993.560000001</v>
      </c>
      <c r="Q100" s="8">
        <f t="shared" si="6"/>
        <v>3974.538840181684</v>
      </c>
      <c r="R100" s="8">
        <v>4353.6788769331642</v>
      </c>
      <c r="S100" s="72" t="s">
        <v>262</v>
      </c>
    </row>
    <row r="101" spans="1:19" s="7" customFormat="1" x14ac:dyDescent="0.25">
      <c r="A101" s="11">
        <v>14</v>
      </c>
      <c r="B101" s="11" t="s">
        <v>137</v>
      </c>
      <c r="C101" s="11" t="s">
        <v>243</v>
      </c>
      <c r="D101" s="11"/>
      <c r="E101" s="21" t="s">
        <v>50</v>
      </c>
      <c r="F101" s="11" t="s">
        <v>220</v>
      </c>
      <c r="G101" s="11" t="s">
        <v>240</v>
      </c>
      <c r="H101" s="8">
        <v>5475.8</v>
      </c>
      <c r="I101" s="8">
        <v>5078</v>
      </c>
      <c r="J101" s="8">
        <v>5078</v>
      </c>
      <c r="K101" s="10">
        <v>212</v>
      </c>
      <c r="L101" s="11" t="s">
        <v>41</v>
      </c>
      <c r="M101" s="8">
        <v>8569627</v>
      </c>
      <c r="N101" s="8">
        <v>176543.8</v>
      </c>
      <c r="O101" s="8">
        <v>176543.8</v>
      </c>
      <c r="P101" s="8">
        <v>8216539.4000000004</v>
      </c>
      <c r="Q101" s="8">
        <f t="shared" si="6"/>
        <v>1565</v>
      </c>
      <c r="R101" s="8">
        <v>1565</v>
      </c>
      <c r="S101" s="72" t="s">
        <v>264</v>
      </c>
    </row>
    <row r="102" spans="1:19" s="7" customFormat="1" x14ac:dyDescent="0.25">
      <c r="A102" s="11">
        <v>15</v>
      </c>
      <c r="B102" s="11" t="s">
        <v>138</v>
      </c>
      <c r="C102" s="11" t="s">
        <v>244</v>
      </c>
      <c r="D102" s="11"/>
      <c r="E102" s="21" t="s">
        <v>314</v>
      </c>
      <c r="F102" s="11" t="s">
        <v>213</v>
      </c>
      <c r="G102" s="11" t="s">
        <v>213</v>
      </c>
      <c r="H102" s="8">
        <v>867.2</v>
      </c>
      <c r="I102" s="8">
        <v>811</v>
      </c>
      <c r="J102" s="8">
        <v>514.87</v>
      </c>
      <c r="K102" s="10">
        <v>54</v>
      </c>
      <c r="L102" s="11" t="s">
        <v>41</v>
      </c>
      <c r="M102" s="8">
        <v>2485872</v>
      </c>
      <c r="N102" s="8">
        <v>51211.71</v>
      </c>
      <c r="O102" s="8">
        <v>51211.71</v>
      </c>
      <c r="P102" s="8">
        <v>2383448.58</v>
      </c>
      <c r="Q102" s="8">
        <f t="shared" si="6"/>
        <v>2866.5498154981547</v>
      </c>
      <c r="R102" s="8">
        <v>3065.5365721331691</v>
      </c>
      <c r="S102" s="72" t="s">
        <v>253</v>
      </c>
    </row>
    <row r="103" spans="1:19" s="7" customFormat="1" x14ac:dyDescent="0.25">
      <c r="A103" s="11">
        <v>16</v>
      </c>
      <c r="B103" s="11" t="s">
        <v>139</v>
      </c>
      <c r="C103" s="11" t="s">
        <v>265</v>
      </c>
      <c r="D103" s="11"/>
      <c r="E103" s="21" t="s">
        <v>50</v>
      </c>
      <c r="F103" s="11" t="s">
        <v>213</v>
      </c>
      <c r="G103" s="11" t="s">
        <v>213</v>
      </c>
      <c r="H103" s="8">
        <v>573.79999999999995</v>
      </c>
      <c r="I103" s="8">
        <v>527.79999999999995</v>
      </c>
      <c r="J103" s="8">
        <v>480.2</v>
      </c>
      <c r="K103" s="10">
        <v>21</v>
      </c>
      <c r="L103" s="11" t="s">
        <v>41</v>
      </c>
      <c r="M103" s="8">
        <v>826007</v>
      </c>
      <c r="N103" s="8">
        <v>17016.66</v>
      </c>
      <c r="O103" s="8">
        <v>17016.66</v>
      </c>
      <c r="P103" s="8">
        <v>791973.68</v>
      </c>
      <c r="Q103" s="8">
        <f t="shared" si="6"/>
        <v>1439.5381666085746</v>
      </c>
      <c r="R103" s="8">
        <v>1565</v>
      </c>
      <c r="S103" s="72" t="s">
        <v>256</v>
      </c>
    </row>
    <row r="104" spans="1:19" s="7" customFormat="1" x14ac:dyDescent="0.25">
      <c r="A104" s="11">
        <v>17</v>
      </c>
      <c r="B104" s="11" t="s">
        <v>140</v>
      </c>
      <c r="C104" s="11" t="s">
        <v>212</v>
      </c>
      <c r="D104" s="11"/>
      <c r="E104" s="21" t="s">
        <v>50</v>
      </c>
      <c r="F104" s="11" t="s">
        <v>213</v>
      </c>
      <c r="G104" s="11" t="s">
        <v>213</v>
      </c>
      <c r="H104" s="8">
        <v>834.9</v>
      </c>
      <c r="I104" s="8">
        <v>739.8</v>
      </c>
      <c r="J104" s="8">
        <v>443.98153846153849</v>
      </c>
      <c r="K104" s="10">
        <v>41</v>
      </c>
      <c r="L104" s="11" t="s">
        <v>41</v>
      </c>
      <c r="M104" s="8">
        <v>2197212</v>
      </c>
      <c r="N104" s="8">
        <v>45265</v>
      </c>
      <c r="O104" s="8">
        <v>45265</v>
      </c>
      <c r="P104" s="8">
        <v>2106682</v>
      </c>
      <c r="Q104" s="8">
        <f t="shared" si="6"/>
        <v>2631.7067912324828</v>
      </c>
      <c r="R104" s="8">
        <v>2970.3404433630712</v>
      </c>
      <c r="S104" s="72" t="s">
        <v>266</v>
      </c>
    </row>
    <row r="105" spans="1:19" s="7" customFormat="1" x14ac:dyDescent="0.25">
      <c r="A105" s="11">
        <v>18</v>
      </c>
      <c r="B105" s="11" t="s">
        <v>141</v>
      </c>
      <c r="C105" s="11" t="s">
        <v>212</v>
      </c>
      <c r="D105" s="11"/>
      <c r="E105" s="21" t="s">
        <v>50</v>
      </c>
      <c r="F105" s="11" t="s">
        <v>213</v>
      </c>
      <c r="G105" s="11" t="s">
        <v>213</v>
      </c>
      <c r="H105" s="8">
        <v>822.2</v>
      </c>
      <c r="I105" s="8">
        <v>744.1</v>
      </c>
      <c r="J105" s="8">
        <v>693.4</v>
      </c>
      <c r="K105" s="10">
        <v>21</v>
      </c>
      <c r="L105" s="11" t="s">
        <v>41</v>
      </c>
      <c r="M105" s="8">
        <v>2258340</v>
      </c>
      <c r="N105" s="8">
        <v>46524.3</v>
      </c>
      <c r="O105" s="8">
        <v>46524.3</v>
      </c>
      <c r="P105" s="8">
        <v>2165291.4</v>
      </c>
      <c r="Q105" s="8">
        <f t="shared" si="6"/>
        <v>2746.7039649720259</v>
      </c>
      <c r="R105" s="8">
        <v>3035.3349012229542</v>
      </c>
      <c r="S105" s="72" t="s">
        <v>262</v>
      </c>
    </row>
    <row r="106" spans="1:19" s="7" customFormat="1" x14ac:dyDescent="0.25">
      <c r="A106" s="11">
        <v>19</v>
      </c>
      <c r="B106" s="11" t="s">
        <v>142</v>
      </c>
      <c r="C106" s="11" t="s">
        <v>252</v>
      </c>
      <c r="D106" s="11"/>
      <c r="E106" s="21" t="s">
        <v>52</v>
      </c>
      <c r="F106" s="11" t="s">
        <v>213</v>
      </c>
      <c r="G106" s="11" t="s">
        <v>213</v>
      </c>
      <c r="H106" s="8">
        <v>558.6</v>
      </c>
      <c r="I106" s="8">
        <v>510.1</v>
      </c>
      <c r="J106" s="8">
        <v>440.5</v>
      </c>
      <c r="K106" s="10">
        <v>19</v>
      </c>
      <c r="L106" s="11" t="s">
        <v>41</v>
      </c>
      <c r="M106" s="8">
        <v>3140720</v>
      </c>
      <c r="N106" s="8">
        <v>64702.31</v>
      </c>
      <c r="O106" s="8">
        <v>64702.31</v>
      </c>
      <c r="P106" s="8">
        <v>3011315.38</v>
      </c>
      <c r="Q106" s="8">
        <f t="shared" si="6"/>
        <v>5622.484783387039</v>
      </c>
      <c r="R106" s="8">
        <v>6157.06724171731</v>
      </c>
      <c r="S106" s="72" t="s">
        <v>260</v>
      </c>
    </row>
    <row r="107" spans="1:19" s="7" customFormat="1" x14ac:dyDescent="0.25">
      <c r="A107" s="11">
        <v>20</v>
      </c>
      <c r="B107" s="11" t="s">
        <v>143</v>
      </c>
      <c r="C107" s="11" t="s">
        <v>229</v>
      </c>
      <c r="D107" s="11"/>
      <c r="E107" s="21" t="s">
        <v>52</v>
      </c>
      <c r="F107" s="11" t="s">
        <v>213</v>
      </c>
      <c r="G107" s="11" t="s">
        <v>213</v>
      </c>
      <c r="H107" s="8">
        <v>498.3</v>
      </c>
      <c r="I107" s="8">
        <v>452</v>
      </c>
      <c r="J107" s="8">
        <v>452</v>
      </c>
      <c r="K107" s="10">
        <v>15</v>
      </c>
      <c r="L107" s="11" t="s">
        <v>41</v>
      </c>
      <c r="M107" s="8">
        <v>1239540</v>
      </c>
      <c r="N107" s="8">
        <v>25535.9</v>
      </c>
      <c r="O107" s="8">
        <v>25535.9</v>
      </c>
      <c r="P107" s="8">
        <v>1188468.2</v>
      </c>
      <c r="Q107" s="8">
        <f t="shared" si="6"/>
        <v>2487.5376279349789</v>
      </c>
      <c r="R107" s="8">
        <v>2742.6519911504424</v>
      </c>
      <c r="S107" s="72" t="s">
        <v>263</v>
      </c>
    </row>
    <row r="108" spans="1:19" s="7" customFormat="1" x14ac:dyDescent="0.25">
      <c r="A108" s="11">
        <v>21</v>
      </c>
      <c r="B108" s="11" t="s">
        <v>144</v>
      </c>
      <c r="C108" s="11" t="s">
        <v>225</v>
      </c>
      <c r="D108" s="11"/>
      <c r="E108" s="21" t="s">
        <v>50</v>
      </c>
      <c r="F108" s="11" t="s">
        <v>213</v>
      </c>
      <c r="G108" s="11" t="s">
        <v>245</v>
      </c>
      <c r="H108" s="8">
        <v>1501.28</v>
      </c>
      <c r="I108" s="8">
        <v>1386.5</v>
      </c>
      <c r="J108" s="8">
        <v>1250.24</v>
      </c>
      <c r="K108" s="10">
        <v>46</v>
      </c>
      <c r="L108" s="11" t="s">
        <v>41</v>
      </c>
      <c r="M108" s="8">
        <v>3902004</v>
      </c>
      <c r="N108" s="8">
        <v>80385.600000000006</v>
      </c>
      <c r="O108" s="8">
        <v>80385.600000000006</v>
      </c>
      <c r="P108" s="8">
        <v>3741232.8</v>
      </c>
      <c r="Q108" s="8">
        <f t="shared" si="6"/>
        <v>2599.1180859000319</v>
      </c>
      <c r="R108" s="8">
        <v>2814.5983555715834</v>
      </c>
      <c r="S108" s="72" t="s">
        <v>258</v>
      </c>
    </row>
    <row r="109" spans="1:19" s="7" customFormat="1" x14ac:dyDescent="0.25">
      <c r="A109" s="11">
        <v>22</v>
      </c>
      <c r="B109" s="11" t="s">
        <v>145</v>
      </c>
      <c r="C109" s="11" t="s">
        <v>252</v>
      </c>
      <c r="D109" s="11"/>
      <c r="E109" s="21" t="s">
        <v>50</v>
      </c>
      <c r="F109" s="11" t="s">
        <v>213</v>
      </c>
      <c r="G109" s="11" t="s">
        <v>213</v>
      </c>
      <c r="H109" s="8">
        <v>607.20000000000005</v>
      </c>
      <c r="I109" s="8">
        <v>560.20000000000005</v>
      </c>
      <c r="J109" s="8">
        <v>521</v>
      </c>
      <c r="K109" s="10">
        <v>29</v>
      </c>
      <c r="L109" s="11" t="s">
        <v>41</v>
      </c>
      <c r="M109" s="8">
        <v>3140720</v>
      </c>
      <c r="N109" s="8">
        <v>64702.31</v>
      </c>
      <c r="O109" s="8">
        <v>64702.31</v>
      </c>
      <c r="P109" s="8">
        <v>3011315.38</v>
      </c>
      <c r="Q109" s="8">
        <f t="shared" si="6"/>
        <v>5172.463768115942</v>
      </c>
      <c r="R109" s="8">
        <v>5606.4262763298821</v>
      </c>
      <c r="S109" s="72" t="s">
        <v>260</v>
      </c>
    </row>
    <row r="110" spans="1:19" s="7" customFormat="1" x14ac:dyDescent="0.25">
      <c r="A110" s="11">
        <v>23</v>
      </c>
      <c r="B110" s="11" t="s">
        <v>146</v>
      </c>
      <c r="C110" s="11" t="s">
        <v>252</v>
      </c>
      <c r="D110" s="11"/>
      <c r="E110" s="21" t="s">
        <v>50</v>
      </c>
      <c r="F110" s="11" t="s">
        <v>245</v>
      </c>
      <c r="G110" s="11" t="s">
        <v>221</v>
      </c>
      <c r="H110" s="8">
        <v>2039.89</v>
      </c>
      <c r="I110" s="8">
        <v>1798.69</v>
      </c>
      <c r="J110" s="8">
        <v>1462.97</v>
      </c>
      <c r="K110" s="10">
        <v>136</v>
      </c>
      <c r="L110" s="11" t="s">
        <v>41</v>
      </c>
      <c r="M110" s="8">
        <v>2930133.85</v>
      </c>
      <c r="N110" s="8">
        <v>60364</v>
      </c>
      <c r="O110" s="8">
        <v>60364</v>
      </c>
      <c r="P110" s="8">
        <v>2809405.85</v>
      </c>
      <c r="Q110" s="8">
        <f t="shared" si="6"/>
        <v>1436.4175764379452</v>
      </c>
      <c r="R110" s="8">
        <v>1565</v>
      </c>
      <c r="S110" s="72" t="s">
        <v>256</v>
      </c>
    </row>
    <row r="111" spans="1:19" s="7" customFormat="1" x14ac:dyDescent="0.25">
      <c r="A111" s="11">
        <v>24</v>
      </c>
      <c r="B111" s="11" t="s">
        <v>69</v>
      </c>
      <c r="C111" s="11" t="s">
        <v>229</v>
      </c>
      <c r="D111" s="11"/>
      <c r="E111" s="21" t="s">
        <v>50</v>
      </c>
      <c r="F111" s="11" t="s">
        <v>213</v>
      </c>
      <c r="G111" s="11" t="s">
        <v>213</v>
      </c>
      <c r="H111" s="8">
        <v>573.6</v>
      </c>
      <c r="I111" s="8">
        <v>530.1</v>
      </c>
      <c r="J111" s="8">
        <v>482.9</v>
      </c>
      <c r="K111" s="10">
        <v>31</v>
      </c>
      <c r="L111" s="11" t="s">
        <v>41</v>
      </c>
      <c r="M111" s="8">
        <v>1630080</v>
      </c>
      <c r="N111" s="8">
        <v>33581.449999999997</v>
      </c>
      <c r="O111" s="8">
        <v>33581.449999999997</v>
      </c>
      <c r="P111" s="8">
        <v>1562917.1</v>
      </c>
      <c r="Q111" s="8">
        <f t="shared" si="6"/>
        <v>2841.8410041841003</v>
      </c>
      <c r="R111" s="8">
        <v>3075.3865308432373</v>
      </c>
      <c r="S111" s="72" t="s">
        <v>262</v>
      </c>
    </row>
    <row r="112" spans="1:19" s="7" customFormat="1" x14ac:dyDescent="0.25">
      <c r="A112" s="11">
        <v>25</v>
      </c>
      <c r="B112" s="11" t="s">
        <v>147</v>
      </c>
      <c r="C112" s="11" t="s">
        <v>252</v>
      </c>
      <c r="D112" s="11"/>
      <c r="E112" s="21" t="s">
        <v>50</v>
      </c>
      <c r="F112" s="11" t="s">
        <v>213</v>
      </c>
      <c r="G112" s="11" t="s">
        <v>217</v>
      </c>
      <c r="H112" s="8">
        <v>389.4</v>
      </c>
      <c r="I112" s="8">
        <v>265.60000000000002</v>
      </c>
      <c r="J112" s="8">
        <v>136.80000000000001</v>
      </c>
      <c r="K112" s="10">
        <v>18</v>
      </c>
      <c r="L112" s="11" t="s">
        <v>41</v>
      </c>
      <c r="M112" s="8">
        <v>415664</v>
      </c>
      <c r="N112" s="8">
        <v>8563.14</v>
      </c>
      <c r="O112" s="8">
        <v>8563.14</v>
      </c>
      <c r="P112" s="8">
        <v>398537.72</v>
      </c>
      <c r="Q112" s="8">
        <f t="shared" si="6"/>
        <v>1067.4473549049821</v>
      </c>
      <c r="R112" s="8">
        <v>1565</v>
      </c>
      <c r="S112" s="72" t="s">
        <v>260</v>
      </c>
    </row>
    <row r="113" spans="1:19" s="7" customFormat="1" x14ac:dyDescent="0.25">
      <c r="A113" s="11">
        <v>26</v>
      </c>
      <c r="B113" s="11" t="s">
        <v>148</v>
      </c>
      <c r="C113" s="11" t="s">
        <v>267</v>
      </c>
      <c r="D113" s="11"/>
      <c r="E113" s="21" t="s">
        <v>50</v>
      </c>
      <c r="F113" s="11" t="s">
        <v>213</v>
      </c>
      <c r="G113" s="11" t="s">
        <v>213</v>
      </c>
      <c r="H113" s="8">
        <v>710.6</v>
      </c>
      <c r="I113" s="8">
        <v>629.4</v>
      </c>
      <c r="J113" s="8">
        <v>578.6</v>
      </c>
      <c r="K113" s="10">
        <v>36</v>
      </c>
      <c r="L113" s="11" t="s">
        <v>41</v>
      </c>
      <c r="M113" s="8">
        <v>2156460</v>
      </c>
      <c r="N113" s="8">
        <v>44425.46</v>
      </c>
      <c r="O113" s="8">
        <v>44425.46</v>
      </c>
      <c r="P113" s="8">
        <v>2067609.08</v>
      </c>
      <c r="Q113" s="8">
        <f t="shared" si="6"/>
        <v>3034.7030678300025</v>
      </c>
      <c r="R113" s="8">
        <v>3426.59882427709</v>
      </c>
      <c r="S113" s="72" t="s">
        <v>253</v>
      </c>
    </row>
    <row r="114" spans="1:19" s="7" customFormat="1" x14ac:dyDescent="0.25">
      <c r="A114" s="11">
        <v>27</v>
      </c>
      <c r="B114" s="11" t="s">
        <v>149</v>
      </c>
      <c r="C114" s="11" t="s">
        <v>268</v>
      </c>
      <c r="D114" s="11"/>
      <c r="E114" s="21" t="s">
        <v>50</v>
      </c>
      <c r="F114" s="11" t="s">
        <v>213</v>
      </c>
      <c r="G114" s="11" t="s">
        <v>217</v>
      </c>
      <c r="H114" s="8">
        <v>432</v>
      </c>
      <c r="I114" s="8">
        <v>415.2</v>
      </c>
      <c r="J114" s="8">
        <v>264.5</v>
      </c>
      <c r="K114" s="10">
        <v>26</v>
      </c>
      <c r="L114" s="11" t="s">
        <v>41</v>
      </c>
      <c r="M114" s="8">
        <v>1776108</v>
      </c>
      <c r="N114" s="8">
        <v>36589.79</v>
      </c>
      <c r="O114" s="8">
        <v>36589.79</v>
      </c>
      <c r="P114" s="8">
        <v>1702928.42</v>
      </c>
      <c r="Q114" s="8">
        <f t="shared" si="6"/>
        <v>4111.3611111111113</v>
      </c>
      <c r="R114" s="8">
        <v>4278.1954238921007</v>
      </c>
      <c r="S114" s="72" t="s">
        <v>256</v>
      </c>
    </row>
    <row r="115" spans="1:19" s="7" customFormat="1" x14ac:dyDescent="0.25">
      <c r="A115" s="11">
        <v>28</v>
      </c>
      <c r="B115" s="11" t="s">
        <v>150</v>
      </c>
      <c r="C115" s="11" t="s">
        <v>229</v>
      </c>
      <c r="D115" s="11"/>
      <c r="E115" s="21" t="s">
        <v>51</v>
      </c>
      <c r="F115" s="11" t="s">
        <v>213</v>
      </c>
      <c r="G115" s="11" t="s">
        <v>217</v>
      </c>
      <c r="H115" s="8">
        <v>355.3</v>
      </c>
      <c r="I115" s="8">
        <v>320</v>
      </c>
      <c r="J115" s="8">
        <v>281.89999999999998</v>
      </c>
      <c r="K115" s="10">
        <v>20</v>
      </c>
      <c r="L115" s="11" t="s">
        <v>41</v>
      </c>
      <c r="M115" s="8">
        <v>1534992</v>
      </c>
      <c r="N115" s="8">
        <v>31622.53</v>
      </c>
      <c r="O115" s="8">
        <v>31622.53</v>
      </c>
      <c r="P115" s="8">
        <v>1471746.94</v>
      </c>
      <c r="Q115" s="8">
        <f t="shared" si="6"/>
        <v>4320.2701942020822</v>
      </c>
      <c r="R115" s="8">
        <v>4797.3867499999997</v>
      </c>
      <c r="S115" s="72" t="s">
        <v>266</v>
      </c>
    </row>
    <row r="116" spans="1:19" s="7" customFormat="1" x14ac:dyDescent="0.25">
      <c r="A116" s="11">
        <v>29</v>
      </c>
      <c r="B116" s="11" t="s">
        <v>151</v>
      </c>
      <c r="C116" s="11" t="s">
        <v>269</v>
      </c>
      <c r="D116" s="11"/>
      <c r="E116" s="21" t="s">
        <v>50</v>
      </c>
      <c r="F116" s="11" t="s">
        <v>213</v>
      </c>
      <c r="G116" s="11" t="s">
        <v>217</v>
      </c>
      <c r="H116" s="8">
        <v>342.4</v>
      </c>
      <c r="I116" s="8">
        <v>313.3</v>
      </c>
      <c r="J116" s="8">
        <v>268.7</v>
      </c>
      <c r="K116" s="10">
        <v>22</v>
      </c>
      <c r="L116" s="11" t="s">
        <v>41</v>
      </c>
      <c r="M116" s="8">
        <v>774288</v>
      </c>
      <c r="N116" s="8">
        <v>15951.19</v>
      </c>
      <c r="O116" s="8">
        <v>15951.19</v>
      </c>
      <c r="P116" s="8">
        <v>742385.62</v>
      </c>
      <c r="Q116" s="8">
        <f t="shared" si="6"/>
        <v>2261.3551401869158</v>
      </c>
      <c r="R116" s="8">
        <v>2471.6713692946059</v>
      </c>
      <c r="S116" s="72" t="s">
        <v>264</v>
      </c>
    </row>
    <row r="117" spans="1:19" s="7" customFormat="1" x14ac:dyDescent="0.25">
      <c r="A117" s="11">
        <v>30</v>
      </c>
      <c r="B117" s="11" t="s">
        <v>152</v>
      </c>
      <c r="C117" s="11" t="s">
        <v>270</v>
      </c>
      <c r="D117" s="11"/>
      <c r="E117" s="21" t="s">
        <v>50</v>
      </c>
      <c r="F117" s="11" t="s">
        <v>213</v>
      </c>
      <c r="G117" s="11" t="s">
        <v>213</v>
      </c>
      <c r="H117" s="8">
        <v>619.79999999999995</v>
      </c>
      <c r="I117" s="8">
        <v>496</v>
      </c>
      <c r="J117" s="8">
        <v>496</v>
      </c>
      <c r="K117" s="10">
        <v>16</v>
      </c>
      <c r="L117" s="11" t="s">
        <v>41</v>
      </c>
      <c r="M117" s="8">
        <v>1392360</v>
      </c>
      <c r="N117" s="8">
        <v>28684.16</v>
      </c>
      <c r="O117" s="8">
        <v>28684.16</v>
      </c>
      <c r="P117" s="8">
        <v>1334991.68</v>
      </c>
      <c r="Q117" s="8">
        <f t="shared" si="6"/>
        <v>2246.4666021297194</v>
      </c>
      <c r="R117" s="8">
        <v>2807.4915322580646</v>
      </c>
      <c r="S117" s="72" t="s">
        <v>266</v>
      </c>
    </row>
    <row r="118" spans="1:19" s="7" customFormat="1" x14ac:dyDescent="0.25">
      <c r="A118" s="11">
        <v>31</v>
      </c>
      <c r="B118" s="11" t="s">
        <v>153</v>
      </c>
      <c r="C118" s="11" t="s">
        <v>271</v>
      </c>
      <c r="D118" s="11" t="s">
        <v>272</v>
      </c>
      <c r="E118" s="21" t="s">
        <v>50</v>
      </c>
      <c r="F118" s="11" t="s">
        <v>213</v>
      </c>
      <c r="G118" s="11" t="s">
        <v>217</v>
      </c>
      <c r="H118" s="8">
        <v>607.04</v>
      </c>
      <c r="I118" s="8">
        <v>543.41</v>
      </c>
      <c r="J118" s="8">
        <v>543.41</v>
      </c>
      <c r="K118" s="10">
        <v>23</v>
      </c>
      <c r="L118" s="11" t="s">
        <v>41</v>
      </c>
      <c r="M118" s="8">
        <v>1952742.66</v>
      </c>
      <c r="N118" s="8">
        <v>40228.660000000003</v>
      </c>
      <c r="O118" s="8">
        <v>40228.660000000003</v>
      </c>
      <c r="P118" s="8">
        <v>1872285.34</v>
      </c>
      <c r="Q118" s="8">
        <f t="shared" si="6"/>
        <v>3216.8269965735371</v>
      </c>
      <c r="R118" s="8">
        <v>3593.4978377284187</v>
      </c>
      <c r="S118" s="72" t="s">
        <v>263</v>
      </c>
    </row>
    <row r="119" spans="1:19" s="7" customFormat="1" x14ac:dyDescent="0.25">
      <c r="A119" s="11">
        <v>32</v>
      </c>
      <c r="B119" s="11" t="s">
        <v>154</v>
      </c>
      <c r="C119" s="11" t="s">
        <v>212</v>
      </c>
      <c r="D119" s="11"/>
      <c r="E119" s="21" t="s">
        <v>50</v>
      </c>
      <c r="F119" s="11" t="s">
        <v>213</v>
      </c>
      <c r="G119" s="11" t="s">
        <v>217</v>
      </c>
      <c r="H119" s="8">
        <v>296.3</v>
      </c>
      <c r="I119" s="8">
        <v>274.10000000000002</v>
      </c>
      <c r="J119" s="8">
        <v>198.3</v>
      </c>
      <c r="K119" s="10">
        <v>13</v>
      </c>
      <c r="L119" s="11" t="s">
        <v>41</v>
      </c>
      <c r="M119" s="8">
        <v>305018.5</v>
      </c>
      <c r="N119" s="8">
        <v>6283.72</v>
      </c>
      <c r="O119" s="8">
        <v>6283.72</v>
      </c>
      <c r="P119" s="8">
        <v>292451.06</v>
      </c>
      <c r="Q119" s="8">
        <f t="shared" si="6"/>
        <v>1029.4245696928788</v>
      </c>
      <c r="R119" s="8">
        <v>1565</v>
      </c>
      <c r="S119" s="72" t="s">
        <v>260</v>
      </c>
    </row>
    <row r="120" spans="1:19" s="7" customFormat="1" x14ac:dyDescent="0.25">
      <c r="A120" s="11">
        <v>33</v>
      </c>
      <c r="B120" s="11" t="s">
        <v>155</v>
      </c>
      <c r="C120" s="11" t="s">
        <v>273</v>
      </c>
      <c r="D120" s="11"/>
      <c r="E120" s="21" t="s">
        <v>52</v>
      </c>
      <c r="F120" s="11" t="s">
        <v>213</v>
      </c>
      <c r="G120" s="11" t="s">
        <v>213</v>
      </c>
      <c r="H120" s="8">
        <v>491.9</v>
      </c>
      <c r="I120" s="8">
        <v>441.6</v>
      </c>
      <c r="J120" s="8">
        <v>441.6</v>
      </c>
      <c r="K120" s="10">
        <v>24</v>
      </c>
      <c r="L120" s="11" t="s">
        <v>41</v>
      </c>
      <c r="M120" s="8">
        <v>1473864</v>
      </c>
      <c r="N120" s="8">
        <v>30363.23</v>
      </c>
      <c r="O120" s="8">
        <v>30363.23</v>
      </c>
      <c r="P120" s="8">
        <v>1413137.54</v>
      </c>
      <c r="Q120" s="8">
        <f t="shared" si="6"/>
        <v>2996.2675340516366</v>
      </c>
      <c r="R120" s="8">
        <v>3337.9278079710148</v>
      </c>
      <c r="S120" s="72" t="s">
        <v>253</v>
      </c>
    </row>
    <row r="121" spans="1:19" s="7" customFormat="1" x14ac:dyDescent="0.25">
      <c r="A121" s="11">
        <v>34</v>
      </c>
      <c r="B121" s="11" t="s">
        <v>156</v>
      </c>
      <c r="C121" s="11" t="s">
        <v>250</v>
      </c>
      <c r="D121" s="11"/>
      <c r="E121" s="21" t="s">
        <v>50</v>
      </c>
      <c r="F121" s="11" t="s">
        <v>216</v>
      </c>
      <c r="G121" s="11" t="s">
        <v>217</v>
      </c>
      <c r="H121" s="8">
        <v>5814.11</v>
      </c>
      <c r="I121" s="8">
        <v>4867.51</v>
      </c>
      <c r="J121" s="8">
        <v>3531.81</v>
      </c>
      <c r="K121" s="10">
        <v>276</v>
      </c>
      <c r="L121" s="11" t="s">
        <v>41</v>
      </c>
      <c r="M121" s="8">
        <v>1943301.14</v>
      </c>
      <c r="N121" s="8">
        <v>40034.15</v>
      </c>
      <c r="O121" s="8">
        <v>40034.15</v>
      </c>
      <c r="P121" s="8">
        <v>1863232.84</v>
      </c>
      <c r="Q121" s="8">
        <f t="shared" si="6"/>
        <v>334.23879837154783</v>
      </c>
      <c r="R121" s="8">
        <v>677.53019100114841</v>
      </c>
      <c r="S121" s="72" t="s">
        <v>262</v>
      </c>
    </row>
    <row r="122" spans="1:19" s="7" customFormat="1" x14ac:dyDescent="0.25">
      <c r="A122" s="11">
        <v>35</v>
      </c>
      <c r="B122" s="11" t="s">
        <v>157</v>
      </c>
      <c r="C122" s="11" t="s">
        <v>241</v>
      </c>
      <c r="D122" s="11"/>
      <c r="E122" s="21" t="s">
        <v>50</v>
      </c>
      <c r="F122" s="11" t="s">
        <v>221</v>
      </c>
      <c r="G122" s="11" t="s">
        <v>221</v>
      </c>
      <c r="H122" s="8">
        <v>2593.5100000000002</v>
      </c>
      <c r="I122" s="8">
        <v>1568.9</v>
      </c>
      <c r="J122" s="8">
        <v>1407.35</v>
      </c>
      <c r="K122" s="10">
        <v>125</v>
      </c>
      <c r="L122" s="11" t="s">
        <v>41</v>
      </c>
      <c r="M122" s="8">
        <v>3847668</v>
      </c>
      <c r="N122" s="8">
        <v>79266.22</v>
      </c>
      <c r="O122" s="8">
        <v>79266.22</v>
      </c>
      <c r="P122" s="8">
        <v>3689135.56</v>
      </c>
      <c r="Q122" s="8">
        <f t="shared" si="6"/>
        <v>1483.575540483746</v>
      </c>
      <c r="R122" s="8">
        <v>2452.7366562559755</v>
      </c>
      <c r="S122" s="72" t="s">
        <v>260</v>
      </c>
    </row>
    <row r="123" spans="1:19" s="7" customFormat="1" x14ac:dyDescent="0.25">
      <c r="A123" s="11">
        <v>36</v>
      </c>
      <c r="B123" s="11" t="s">
        <v>158</v>
      </c>
      <c r="C123" s="11" t="s">
        <v>252</v>
      </c>
      <c r="D123" s="11" t="s">
        <v>274</v>
      </c>
      <c r="E123" s="21" t="s">
        <v>50</v>
      </c>
      <c r="F123" s="11" t="s">
        <v>213</v>
      </c>
      <c r="G123" s="11" t="s">
        <v>213</v>
      </c>
      <c r="H123" s="8">
        <v>944</v>
      </c>
      <c r="I123" s="8">
        <v>525.1</v>
      </c>
      <c r="J123" s="8">
        <v>512.04153846153849</v>
      </c>
      <c r="K123" s="10">
        <v>30</v>
      </c>
      <c r="L123" s="11" t="s">
        <v>41</v>
      </c>
      <c r="M123" s="8">
        <v>821781.5</v>
      </c>
      <c r="N123" s="8">
        <v>16929.61</v>
      </c>
      <c r="O123" s="8">
        <v>16929.61</v>
      </c>
      <c r="P123" s="8">
        <v>787922.28</v>
      </c>
      <c r="Q123" s="8">
        <f t="shared" si="6"/>
        <v>870.53125</v>
      </c>
      <c r="R123" s="8">
        <v>1565</v>
      </c>
      <c r="S123" s="72" t="s">
        <v>254</v>
      </c>
    </row>
    <row r="124" spans="1:19" s="7" customFormat="1" x14ac:dyDescent="0.25">
      <c r="A124" s="11">
        <v>37</v>
      </c>
      <c r="B124" s="11" t="s">
        <v>159</v>
      </c>
      <c r="C124" s="11" t="s">
        <v>212</v>
      </c>
      <c r="D124" s="11"/>
      <c r="E124" s="21" t="s">
        <v>50</v>
      </c>
      <c r="F124" s="11" t="s">
        <v>213</v>
      </c>
      <c r="G124" s="11" t="s">
        <v>213</v>
      </c>
      <c r="H124" s="8">
        <v>617.20000000000005</v>
      </c>
      <c r="I124" s="8">
        <v>567.70000000000005</v>
      </c>
      <c r="J124" s="8">
        <v>535.1</v>
      </c>
      <c r="K124" s="10">
        <v>39</v>
      </c>
      <c r="L124" s="11" t="s">
        <v>41</v>
      </c>
      <c r="M124" s="8">
        <v>887355</v>
      </c>
      <c r="N124" s="8">
        <v>18280.490000000002</v>
      </c>
      <c r="O124" s="8">
        <v>18280.490000000002</v>
      </c>
      <c r="P124" s="8">
        <v>850794.02</v>
      </c>
      <c r="Q124" s="8">
        <f t="shared" si="6"/>
        <v>1437.7106286454957</v>
      </c>
      <c r="R124" s="8">
        <v>1565</v>
      </c>
      <c r="S124" s="72" t="s">
        <v>256</v>
      </c>
    </row>
    <row r="125" spans="1:19" s="7" customFormat="1" x14ac:dyDescent="0.25">
      <c r="A125" s="11">
        <v>38</v>
      </c>
      <c r="B125" s="11" t="s">
        <v>77</v>
      </c>
      <c r="C125" s="11" t="s">
        <v>212</v>
      </c>
      <c r="D125" s="11"/>
      <c r="E125" s="21" t="s">
        <v>51</v>
      </c>
      <c r="F125" s="11" t="s">
        <v>213</v>
      </c>
      <c r="G125" s="11" t="s">
        <v>213</v>
      </c>
      <c r="H125" s="8">
        <v>584.20000000000005</v>
      </c>
      <c r="I125" s="8">
        <v>539.79999999999995</v>
      </c>
      <c r="J125" s="8">
        <v>508.70000000000005</v>
      </c>
      <c r="K125" s="10">
        <v>32</v>
      </c>
      <c r="L125" s="11" t="s">
        <v>41</v>
      </c>
      <c r="M125" s="8">
        <v>914273</v>
      </c>
      <c r="N125" s="8">
        <v>18835.04</v>
      </c>
      <c r="O125" s="8">
        <v>18835.04</v>
      </c>
      <c r="P125" s="8">
        <v>876602.92</v>
      </c>
      <c r="Q125" s="8">
        <f t="shared" si="6"/>
        <v>1564.9999999999998</v>
      </c>
      <c r="R125" s="8">
        <v>1565</v>
      </c>
      <c r="S125" s="72" t="s">
        <v>258</v>
      </c>
    </row>
    <row r="126" spans="1:19" s="7" customFormat="1" x14ac:dyDescent="0.25">
      <c r="A126" s="11">
        <v>39</v>
      </c>
      <c r="B126" s="11" t="s">
        <v>160</v>
      </c>
      <c r="C126" s="11" t="s">
        <v>275</v>
      </c>
      <c r="D126" s="11"/>
      <c r="E126" s="21" t="s">
        <v>52</v>
      </c>
      <c r="F126" s="11" t="s">
        <v>217</v>
      </c>
      <c r="G126" s="11" t="s">
        <v>217</v>
      </c>
      <c r="H126" s="8">
        <v>440.74</v>
      </c>
      <c r="I126" s="8">
        <v>431.94</v>
      </c>
      <c r="J126" s="8">
        <v>267.54000000000002</v>
      </c>
      <c r="K126" s="10">
        <v>23</v>
      </c>
      <c r="L126" s="11" t="s">
        <v>41</v>
      </c>
      <c r="M126" s="8">
        <v>3140720</v>
      </c>
      <c r="N126" s="8">
        <v>64702.31</v>
      </c>
      <c r="O126" s="8">
        <v>64702.31</v>
      </c>
      <c r="P126" s="8">
        <v>3011315.38</v>
      </c>
      <c r="Q126" s="8">
        <f t="shared" si="6"/>
        <v>7126.0153378409041</v>
      </c>
      <c r="R126" s="8">
        <v>7271.1950733898229</v>
      </c>
      <c r="S126" s="72" t="s">
        <v>260</v>
      </c>
    </row>
    <row r="127" spans="1:19" s="7" customFormat="1" x14ac:dyDescent="0.25">
      <c r="A127" s="11">
        <v>40</v>
      </c>
      <c r="B127" s="11" t="s">
        <v>161</v>
      </c>
      <c r="C127" s="11" t="s">
        <v>252</v>
      </c>
      <c r="D127" s="11"/>
      <c r="E127" s="21" t="s">
        <v>51</v>
      </c>
      <c r="F127" s="11" t="s">
        <v>213</v>
      </c>
      <c r="G127" s="11" t="s">
        <v>217</v>
      </c>
      <c r="H127" s="8">
        <v>651.4</v>
      </c>
      <c r="I127" s="8">
        <v>629.1</v>
      </c>
      <c r="J127" s="8">
        <v>589.1</v>
      </c>
      <c r="K127" s="10">
        <v>12</v>
      </c>
      <c r="L127" s="11" t="s">
        <v>41</v>
      </c>
      <c r="M127" s="8">
        <v>700539.93</v>
      </c>
      <c r="N127" s="8">
        <v>14431.9</v>
      </c>
      <c r="O127" s="8">
        <v>14431.9</v>
      </c>
      <c r="P127" s="8">
        <v>671676.13</v>
      </c>
      <c r="Q127" s="8">
        <f t="shared" si="6"/>
        <v>1075.4374117285847</v>
      </c>
      <c r="R127" s="8">
        <v>1113.4622447941504</v>
      </c>
      <c r="S127" s="72" t="s">
        <v>254</v>
      </c>
    </row>
    <row r="128" spans="1:19" s="7" customFormat="1" x14ac:dyDescent="0.25">
      <c r="A128" s="11">
        <v>41</v>
      </c>
      <c r="B128" s="11" t="s">
        <v>162</v>
      </c>
      <c r="C128" s="11" t="s">
        <v>229</v>
      </c>
      <c r="D128" s="11"/>
      <c r="E128" s="21" t="s">
        <v>50</v>
      </c>
      <c r="F128" s="11" t="s">
        <v>221</v>
      </c>
      <c r="G128" s="11" t="s">
        <v>245</v>
      </c>
      <c r="H128" s="8">
        <v>2326.6</v>
      </c>
      <c r="I128" s="8">
        <v>1543</v>
      </c>
      <c r="J128" s="8">
        <v>1543</v>
      </c>
      <c r="K128" s="10">
        <v>43</v>
      </c>
      <c r="L128" s="11" t="s">
        <v>41</v>
      </c>
      <c r="M128" s="8">
        <v>2716800</v>
      </c>
      <c r="N128" s="8">
        <v>55969.09</v>
      </c>
      <c r="O128" s="8">
        <v>55969.09</v>
      </c>
      <c r="P128" s="8">
        <v>2604861.8199999998</v>
      </c>
      <c r="Q128" s="8">
        <f t="shared" si="6"/>
        <v>1167.7125419066449</v>
      </c>
      <c r="R128" s="8">
        <v>1760.9228775113415</v>
      </c>
      <c r="S128" s="72" t="s">
        <v>262</v>
      </c>
    </row>
    <row r="129" spans="1:19" s="7" customFormat="1" x14ac:dyDescent="0.25">
      <c r="A129" s="11">
        <v>42</v>
      </c>
      <c r="B129" s="11" t="s">
        <v>163</v>
      </c>
      <c r="C129" s="11" t="s">
        <v>269</v>
      </c>
      <c r="D129" s="11"/>
      <c r="E129" s="21" t="s">
        <v>50</v>
      </c>
      <c r="F129" s="11" t="s">
        <v>245</v>
      </c>
      <c r="G129" s="11" t="s">
        <v>213</v>
      </c>
      <c r="H129" s="8">
        <v>1428.24</v>
      </c>
      <c r="I129" s="8">
        <v>1077.4100000000001</v>
      </c>
      <c r="J129" s="8">
        <v>1050.01</v>
      </c>
      <c r="K129" s="10">
        <v>33</v>
      </c>
      <c r="L129" s="11" t="s">
        <v>41</v>
      </c>
      <c r="M129" s="8">
        <v>4626110.0599999996</v>
      </c>
      <c r="N129" s="8">
        <v>95302.99</v>
      </c>
      <c r="O129" s="8">
        <v>95302.99</v>
      </c>
      <c r="P129" s="8">
        <v>4435504.08</v>
      </c>
      <c r="Q129" s="8">
        <f t="shared" si="6"/>
        <v>3239.0284966112135</v>
      </c>
      <c r="R129" s="8">
        <v>3339.9829758402093</v>
      </c>
      <c r="S129" s="72" t="s">
        <v>263</v>
      </c>
    </row>
    <row r="130" spans="1:19" s="7" customFormat="1" x14ac:dyDescent="0.25">
      <c r="A130" s="11">
        <v>43</v>
      </c>
      <c r="B130" s="11" t="s">
        <v>164</v>
      </c>
      <c r="C130" s="11" t="s">
        <v>276</v>
      </c>
      <c r="D130" s="11" t="s">
        <v>276</v>
      </c>
      <c r="E130" s="21" t="s">
        <v>50</v>
      </c>
      <c r="F130" s="11" t="s">
        <v>245</v>
      </c>
      <c r="G130" s="11" t="s">
        <v>245</v>
      </c>
      <c r="H130" s="8">
        <v>2287.3000000000002</v>
      </c>
      <c r="I130" s="8">
        <v>1501.5</v>
      </c>
      <c r="J130" s="8">
        <v>1378.8</v>
      </c>
      <c r="K130" s="10">
        <v>72</v>
      </c>
      <c r="L130" s="11" t="s">
        <v>41</v>
      </c>
      <c r="M130" s="8">
        <v>4309067.84</v>
      </c>
      <c r="N130" s="8">
        <v>88771.56</v>
      </c>
      <c r="O130" s="8">
        <v>88771.56</v>
      </c>
      <c r="P130" s="8">
        <v>4131524.72</v>
      </c>
      <c r="Q130" s="8">
        <f t="shared" si="6"/>
        <v>1883.9102172867572</v>
      </c>
      <c r="R130" s="8">
        <v>2869.8420512820512</v>
      </c>
      <c r="S130" s="72" t="s">
        <v>254</v>
      </c>
    </row>
    <row r="131" spans="1:19" s="7" customFormat="1" x14ac:dyDescent="0.25">
      <c r="A131" s="11">
        <v>44</v>
      </c>
      <c r="B131" s="11" t="s">
        <v>165</v>
      </c>
      <c r="C131" s="11" t="s">
        <v>230</v>
      </c>
      <c r="D131" s="11"/>
      <c r="E131" s="21" t="s">
        <v>50</v>
      </c>
      <c r="F131" s="11" t="s">
        <v>220</v>
      </c>
      <c r="G131" s="11" t="s">
        <v>221</v>
      </c>
      <c r="H131" s="8">
        <v>3632.89</v>
      </c>
      <c r="I131" s="8">
        <v>3360.99</v>
      </c>
      <c r="J131" s="8">
        <v>3045.49</v>
      </c>
      <c r="K131" s="10">
        <v>156</v>
      </c>
      <c r="L131" s="11" t="s">
        <v>41</v>
      </c>
      <c r="M131" s="8">
        <v>3593083.5</v>
      </c>
      <c r="N131" s="8">
        <v>74021.5</v>
      </c>
      <c r="O131" s="8">
        <v>74021.5</v>
      </c>
      <c r="P131" s="8">
        <v>3445040.5</v>
      </c>
      <c r="Q131" s="8">
        <f t="shared" si="6"/>
        <v>989.04274558271788</v>
      </c>
      <c r="R131" s="8">
        <v>1565</v>
      </c>
      <c r="S131" s="72" t="s">
        <v>266</v>
      </c>
    </row>
    <row r="132" spans="1:19" s="7" customFormat="1" x14ac:dyDescent="0.25">
      <c r="A132" s="11">
        <v>45</v>
      </c>
      <c r="B132" s="11" t="s">
        <v>166</v>
      </c>
      <c r="C132" s="11" t="s">
        <v>229</v>
      </c>
      <c r="D132" s="11"/>
      <c r="E132" s="21" t="s">
        <v>50</v>
      </c>
      <c r="F132" s="11" t="s">
        <v>213</v>
      </c>
      <c r="G132" s="11" t="s">
        <v>213</v>
      </c>
      <c r="H132" s="8">
        <v>706.76</v>
      </c>
      <c r="I132" s="8">
        <v>649.46</v>
      </c>
      <c r="J132" s="8">
        <v>649.46</v>
      </c>
      <c r="K132" s="10">
        <v>31</v>
      </c>
      <c r="L132" s="11" t="s">
        <v>41</v>
      </c>
      <c r="M132" s="8">
        <v>2037600</v>
      </c>
      <c r="N132" s="8">
        <v>41976.81</v>
      </c>
      <c r="O132" s="8">
        <v>41976.81</v>
      </c>
      <c r="P132" s="8">
        <v>1953646.38</v>
      </c>
      <c r="Q132" s="8">
        <f t="shared" si="6"/>
        <v>2883.0154507895186</v>
      </c>
      <c r="R132" s="8">
        <v>3137.7267268192036</v>
      </c>
      <c r="S132" s="72" t="s">
        <v>256</v>
      </c>
    </row>
    <row r="133" spans="1:19" s="7" customFormat="1" x14ac:dyDescent="0.25">
      <c r="A133" s="11">
        <v>46</v>
      </c>
      <c r="B133" s="11" t="s">
        <v>167</v>
      </c>
      <c r="C133" s="11" t="s">
        <v>212</v>
      </c>
      <c r="D133" s="11" t="s">
        <v>277</v>
      </c>
      <c r="E133" s="21" t="s">
        <v>50</v>
      </c>
      <c r="F133" s="11" t="s">
        <v>221</v>
      </c>
      <c r="G133" s="11" t="s">
        <v>221</v>
      </c>
      <c r="H133" s="8">
        <v>3604</v>
      </c>
      <c r="I133" s="8">
        <v>2625</v>
      </c>
      <c r="J133" s="8">
        <v>2576.1999999999998</v>
      </c>
      <c r="K133" s="10">
        <v>86</v>
      </c>
      <c r="L133" s="11" t="s">
        <v>41</v>
      </c>
      <c r="M133" s="8">
        <v>7927177.2800000003</v>
      </c>
      <c r="N133" s="8">
        <v>163308.62</v>
      </c>
      <c r="O133" s="8">
        <v>163308.62</v>
      </c>
      <c r="P133" s="8">
        <v>7600560.04</v>
      </c>
      <c r="Q133" s="8">
        <f t="shared" si="6"/>
        <v>2199.54974472808</v>
      </c>
      <c r="R133" s="8">
        <v>3019.8770590476188</v>
      </c>
      <c r="S133" s="72" t="s">
        <v>264</v>
      </c>
    </row>
    <row r="134" spans="1:19" s="7" customFormat="1" x14ac:dyDescent="0.25">
      <c r="A134" s="11">
        <v>47</v>
      </c>
      <c r="B134" s="11" t="s">
        <v>168</v>
      </c>
      <c r="C134" s="11" t="s">
        <v>268</v>
      </c>
      <c r="D134" s="11"/>
      <c r="E134" s="21" t="s">
        <v>50</v>
      </c>
      <c r="F134" s="11" t="s">
        <v>245</v>
      </c>
      <c r="G134" s="11" t="s">
        <v>213</v>
      </c>
      <c r="H134" s="8">
        <v>772.21</v>
      </c>
      <c r="I134" s="8">
        <v>697.16</v>
      </c>
      <c r="J134" s="8">
        <v>638.66</v>
      </c>
      <c r="K134" s="10">
        <v>22</v>
      </c>
      <c r="L134" s="11" t="s">
        <v>41</v>
      </c>
      <c r="M134" s="8">
        <v>1871196</v>
      </c>
      <c r="N134" s="8">
        <v>38548.71</v>
      </c>
      <c r="O134" s="8">
        <v>38548.71</v>
      </c>
      <c r="P134" s="8">
        <v>1794098.58</v>
      </c>
      <c r="Q134" s="8">
        <f t="shared" si="6"/>
        <v>2423.1698631201357</v>
      </c>
      <c r="R134" s="8">
        <v>2684.3269550748755</v>
      </c>
      <c r="S134" s="72" t="s">
        <v>262</v>
      </c>
    </row>
    <row r="135" spans="1:19" s="7" customFormat="1" x14ac:dyDescent="0.25">
      <c r="A135" s="11">
        <v>48</v>
      </c>
      <c r="B135" s="11" t="s">
        <v>169</v>
      </c>
      <c r="C135" s="11" t="s">
        <v>268</v>
      </c>
      <c r="D135" s="11"/>
      <c r="E135" s="21" t="s">
        <v>50</v>
      </c>
      <c r="F135" s="11" t="s">
        <v>245</v>
      </c>
      <c r="G135" s="11" t="s">
        <v>213</v>
      </c>
      <c r="H135" s="8">
        <v>808.15</v>
      </c>
      <c r="I135" s="8">
        <v>678.5</v>
      </c>
      <c r="J135" s="8">
        <v>507.67</v>
      </c>
      <c r="K135" s="10">
        <v>34</v>
      </c>
      <c r="L135" s="11" t="s">
        <v>41</v>
      </c>
      <c r="M135" s="8">
        <v>1942512</v>
      </c>
      <c r="N135" s="8">
        <v>40017.9</v>
      </c>
      <c r="O135" s="8">
        <v>40017.9</v>
      </c>
      <c r="P135" s="8">
        <v>1862476.2</v>
      </c>
      <c r="Q135" s="8">
        <f t="shared" si="6"/>
        <v>2403.6527872300935</v>
      </c>
      <c r="R135" s="8">
        <v>2863.2709801031688</v>
      </c>
      <c r="S135" s="72" t="s">
        <v>256</v>
      </c>
    </row>
    <row r="136" spans="1:19" s="7" customFormat="1" x14ac:dyDescent="0.25">
      <c r="A136" s="11">
        <v>49</v>
      </c>
      <c r="B136" s="11" t="s">
        <v>170</v>
      </c>
      <c r="C136" s="11" t="s">
        <v>257</v>
      </c>
      <c r="D136" s="11"/>
      <c r="E136" s="21" t="s">
        <v>50</v>
      </c>
      <c r="F136" s="11" t="s">
        <v>245</v>
      </c>
      <c r="G136" s="11" t="s">
        <v>245</v>
      </c>
      <c r="H136" s="8">
        <v>2007.4</v>
      </c>
      <c r="I136" s="8">
        <v>1857.4</v>
      </c>
      <c r="J136" s="8">
        <v>1666.9</v>
      </c>
      <c r="K136" s="10">
        <v>62</v>
      </c>
      <c r="L136" s="11" t="s">
        <v>41</v>
      </c>
      <c r="M136" s="8">
        <v>3307627.5</v>
      </c>
      <c r="N136" s="8">
        <v>68140.789999999994</v>
      </c>
      <c r="O136" s="8">
        <v>68140.789999999994</v>
      </c>
      <c r="P136" s="8">
        <v>3171345.92</v>
      </c>
      <c r="Q136" s="8">
        <v>1565</v>
      </c>
      <c r="R136" s="8">
        <v>1565</v>
      </c>
      <c r="S136" s="72" t="s">
        <v>260</v>
      </c>
    </row>
    <row r="137" spans="1:19" s="7" customFormat="1" x14ac:dyDescent="0.25">
      <c r="A137" s="11">
        <v>50</v>
      </c>
      <c r="B137" s="11" t="s">
        <v>171</v>
      </c>
      <c r="C137" s="11" t="s">
        <v>252</v>
      </c>
      <c r="D137" s="11"/>
      <c r="E137" s="21" t="s">
        <v>50</v>
      </c>
      <c r="F137" s="11" t="s">
        <v>221</v>
      </c>
      <c r="G137" s="11" t="s">
        <v>221</v>
      </c>
      <c r="H137" s="8">
        <v>2286.6999999999998</v>
      </c>
      <c r="I137" s="8">
        <v>2040.7</v>
      </c>
      <c r="J137" s="8">
        <v>1934.7138461538461</v>
      </c>
      <c r="K137" s="10">
        <v>73</v>
      </c>
      <c r="L137" s="11" t="s">
        <v>41</v>
      </c>
      <c r="M137" s="8">
        <v>9459379.1400000006</v>
      </c>
      <c r="N137" s="8">
        <v>194873.68</v>
      </c>
      <c r="O137" s="8">
        <v>194873.68</v>
      </c>
      <c r="P137" s="8">
        <v>9069631.7799999993</v>
      </c>
      <c r="Q137" s="8">
        <f t="shared" ref="Q137:Q178" si="7">M137/H137</f>
        <v>4136.6944242795298</v>
      </c>
      <c r="R137" s="8">
        <v>4635.3599941196644</v>
      </c>
      <c r="S137" s="72" t="s">
        <v>254</v>
      </c>
    </row>
    <row r="138" spans="1:19" s="7" customFormat="1" x14ac:dyDescent="0.25">
      <c r="A138" s="11">
        <v>51</v>
      </c>
      <c r="B138" s="11" t="s">
        <v>172</v>
      </c>
      <c r="C138" s="11" t="s">
        <v>237</v>
      </c>
      <c r="D138" s="11"/>
      <c r="E138" s="21" t="s">
        <v>51</v>
      </c>
      <c r="F138" s="11" t="s">
        <v>213</v>
      </c>
      <c r="G138" s="11" t="s">
        <v>213</v>
      </c>
      <c r="H138" s="8">
        <v>807.6</v>
      </c>
      <c r="I138" s="8">
        <v>627.1</v>
      </c>
      <c r="J138" s="8">
        <v>627.1</v>
      </c>
      <c r="K138" s="10">
        <v>29</v>
      </c>
      <c r="L138" s="11" t="s">
        <v>41</v>
      </c>
      <c r="M138" s="8">
        <v>1183453</v>
      </c>
      <c r="N138" s="8">
        <v>24380.44</v>
      </c>
      <c r="O138" s="8">
        <v>24380.44</v>
      </c>
      <c r="P138" s="8">
        <v>1134692.1200000001</v>
      </c>
      <c r="Q138" s="8">
        <f t="shared" si="7"/>
        <v>1465.3949975235264</v>
      </c>
      <c r="R138" s="8">
        <v>1565</v>
      </c>
      <c r="S138" s="72" t="s">
        <v>266</v>
      </c>
    </row>
    <row r="139" spans="1:19" s="7" customFormat="1" x14ac:dyDescent="0.25">
      <c r="A139" s="11">
        <v>52</v>
      </c>
      <c r="B139" s="11" t="s">
        <v>173</v>
      </c>
      <c r="C139" s="11" t="s">
        <v>278</v>
      </c>
      <c r="D139" s="11"/>
      <c r="E139" s="21" t="s">
        <v>50</v>
      </c>
      <c r="F139" s="11" t="s">
        <v>220</v>
      </c>
      <c r="G139" s="11" t="s">
        <v>221</v>
      </c>
      <c r="H139" s="8">
        <v>2869</v>
      </c>
      <c r="I139" s="8">
        <v>2574.9</v>
      </c>
      <c r="J139" s="8">
        <v>2320.1999999999998</v>
      </c>
      <c r="K139" s="10">
        <v>121</v>
      </c>
      <c r="L139" s="11" t="s">
        <v>41</v>
      </c>
      <c r="M139" s="8">
        <v>4029718.5</v>
      </c>
      <c r="N139" s="8">
        <v>83016.66</v>
      </c>
      <c r="O139" s="8">
        <v>83016.66</v>
      </c>
      <c r="P139" s="8">
        <v>3863685.18</v>
      </c>
      <c r="Q139" s="8">
        <f t="shared" si="7"/>
        <v>1404.5724991286163</v>
      </c>
      <c r="R139" s="8">
        <v>1565</v>
      </c>
      <c r="S139" s="72" t="s">
        <v>256</v>
      </c>
    </row>
    <row r="140" spans="1:19" s="7" customFormat="1" x14ac:dyDescent="0.25">
      <c r="A140" s="11">
        <v>53</v>
      </c>
      <c r="B140" s="11" t="s">
        <v>174</v>
      </c>
      <c r="C140" s="11" t="s">
        <v>246</v>
      </c>
      <c r="D140" s="11"/>
      <c r="E140" s="21" t="s">
        <v>50</v>
      </c>
      <c r="F140" s="11" t="s">
        <v>213</v>
      </c>
      <c r="G140" s="11" t="s">
        <v>213</v>
      </c>
      <c r="H140" s="8">
        <v>567.79999999999995</v>
      </c>
      <c r="I140" s="8">
        <v>519.20000000000005</v>
      </c>
      <c r="J140" s="8">
        <v>473.6</v>
      </c>
      <c r="K140" s="10">
        <v>19</v>
      </c>
      <c r="L140" s="11" t="s">
        <v>41</v>
      </c>
      <c r="M140" s="8">
        <v>2716800</v>
      </c>
      <c r="N140" s="8">
        <v>55969.09</v>
      </c>
      <c r="O140" s="8">
        <v>55969.09</v>
      </c>
      <c r="P140" s="8">
        <v>2604861.8199999998</v>
      </c>
      <c r="Q140" s="8">
        <f t="shared" si="7"/>
        <v>4784.7833744276159</v>
      </c>
      <c r="R140" s="8">
        <v>5233.2511556240361</v>
      </c>
      <c r="S140" s="72" t="s">
        <v>260</v>
      </c>
    </row>
    <row r="141" spans="1:19" s="7" customFormat="1" x14ac:dyDescent="0.25">
      <c r="A141" s="11">
        <v>54</v>
      </c>
      <c r="B141" s="11" t="s">
        <v>175</v>
      </c>
      <c r="C141" s="11" t="s">
        <v>212</v>
      </c>
      <c r="D141" s="11"/>
      <c r="E141" s="21" t="s">
        <v>50</v>
      </c>
      <c r="F141" s="11" t="s">
        <v>213</v>
      </c>
      <c r="G141" s="11" t="s">
        <v>213</v>
      </c>
      <c r="H141" s="8">
        <v>593.70000000000005</v>
      </c>
      <c r="I141" s="8">
        <v>549</v>
      </c>
      <c r="J141" s="8">
        <v>518.1</v>
      </c>
      <c r="K141" s="10">
        <v>26</v>
      </c>
      <c r="L141" s="11" t="s">
        <v>41</v>
      </c>
      <c r="M141" s="8">
        <v>1602912</v>
      </c>
      <c r="N141" s="8">
        <v>33021.760000000002</v>
      </c>
      <c r="O141" s="8">
        <v>33021.760000000002</v>
      </c>
      <c r="P141" s="8">
        <v>1536868.48</v>
      </c>
      <c r="Q141" s="8">
        <f t="shared" si="7"/>
        <v>2699.8686205154117</v>
      </c>
      <c r="R141" s="8">
        <v>2920.0206921675776</v>
      </c>
      <c r="S141" s="72" t="s">
        <v>254</v>
      </c>
    </row>
    <row r="142" spans="1:19" s="7" customFormat="1" x14ac:dyDescent="0.25">
      <c r="A142" s="11">
        <v>55</v>
      </c>
      <c r="B142" s="11" t="s">
        <v>176</v>
      </c>
      <c r="C142" s="11" t="s">
        <v>252</v>
      </c>
      <c r="D142" s="11"/>
      <c r="E142" s="21" t="s">
        <v>50</v>
      </c>
      <c r="F142" s="11" t="s">
        <v>213</v>
      </c>
      <c r="G142" s="11" t="s">
        <v>213</v>
      </c>
      <c r="H142" s="8">
        <v>582.79999999999995</v>
      </c>
      <c r="I142" s="8">
        <v>537.6</v>
      </c>
      <c r="J142" s="8">
        <v>470.5</v>
      </c>
      <c r="K142" s="10">
        <v>23</v>
      </c>
      <c r="L142" s="11" t="s">
        <v>41</v>
      </c>
      <c r="M142" s="8">
        <v>880156</v>
      </c>
      <c r="N142" s="8">
        <v>18132.189999999999</v>
      </c>
      <c r="O142" s="8">
        <v>18132.189999999999</v>
      </c>
      <c r="P142" s="8">
        <v>843891.62</v>
      </c>
      <c r="Q142" s="8">
        <f t="shared" si="7"/>
        <v>1510.2196293754291</v>
      </c>
      <c r="R142" s="8">
        <v>1565</v>
      </c>
      <c r="S142" s="72" t="s">
        <v>266</v>
      </c>
    </row>
    <row r="143" spans="1:19" s="7" customFormat="1" x14ac:dyDescent="0.25">
      <c r="A143" s="11">
        <v>56</v>
      </c>
      <c r="B143" s="11" t="s">
        <v>177</v>
      </c>
      <c r="C143" s="11" t="s">
        <v>252</v>
      </c>
      <c r="D143" s="11"/>
      <c r="E143" s="21" t="s">
        <v>50</v>
      </c>
      <c r="F143" s="11" t="s">
        <v>221</v>
      </c>
      <c r="G143" s="11" t="s">
        <v>221</v>
      </c>
      <c r="H143" s="8">
        <v>2755.1</v>
      </c>
      <c r="I143" s="8">
        <v>2518.1999999999998</v>
      </c>
      <c r="J143" s="8">
        <v>2238.3000000000002</v>
      </c>
      <c r="K143" s="10">
        <v>134</v>
      </c>
      <c r="L143" s="11" t="s">
        <v>41</v>
      </c>
      <c r="M143" s="8">
        <v>2927019.5</v>
      </c>
      <c r="N143" s="8">
        <v>60299.839999999997</v>
      </c>
      <c r="O143" s="8">
        <v>60299.839999999997</v>
      </c>
      <c r="P143" s="8">
        <v>2806419.82</v>
      </c>
      <c r="Q143" s="8">
        <f t="shared" si="7"/>
        <v>1062.4004573336722</v>
      </c>
      <c r="R143" s="8">
        <v>1565</v>
      </c>
      <c r="S143" s="72" t="s">
        <v>253</v>
      </c>
    </row>
    <row r="144" spans="1:19" s="7" customFormat="1" x14ac:dyDescent="0.25">
      <c r="A144" s="11">
        <v>57</v>
      </c>
      <c r="B144" s="11" t="s">
        <v>178</v>
      </c>
      <c r="C144" s="11" t="s">
        <v>279</v>
      </c>
      <c r="D144" s="11"/>
      <c r="E144" s="21" t="s">
        <v>50</v>
      </c>
      <c r="F144" s="11" t="s">
        <v>221</v>
      </c>
      <c r="G144" s="11" t="s">
        <v>213</v>
      </c>
      <c r="H144" s="8">
        <v>1325.5</v>
      </c>
      <c r="I144" s="8">
        <v>968.4</v>
      </c>
      <c r="J144" s="8">
        <v>968.4</v>
      </c>
      <c r="K144" s="10">
        <v>48</v>
      </c>
      <c r="L144" s="11" t="s">
        <v>41</v>
      </c>
      <c r="M144" s="8">
        <v>94716</v>
      </c>
      <c r="N144" s="8">
        <v>1951.25</v>
      </c>
      <c r="O144" s="8">
        <v>1951.25</v>
      </c>
      <c r="P144" s="8">
        <v>90813.5</v>
      </c>
      <c r="Q144" s="8">
        <f t="shared" si="7"/>
        <v>71.456808751414556</v>
      </c>
      <c r="R144" s="8">
        <v>97.806691449814124</v>
      </c>
      <c r="S144" s="72" t="s">
        <v>262</v>
      </c>
    </row>
    <row r="145" spans="1:19" s="7" customFormat="1" x14ac:dyDescent="0.25">
      <c r="A145" s="11">
        <v>58</v>
      </c>
      <c r="B145" s="11" t="s">
        <v>179</v>
      </c>
      <c r="C145" s="11" t="s">
        <v>225</v>
      </c>
      <c r="D145" s="11"/>
      <c r="E145" s="21" t="s">
        <v>50</v>
      </c>
      <c r="F145" s="11" t="s">
        <v>213</v>
      </c>
      <c r="G145" s="11" t="s">
        <v>217</v>
      </c>
      <c r="H145" s="8">
        <v>661.5</v>
      </c>
      <c r="I145" s="8">
        <v>463.7</v>
      </c>
      <c r="J145" s="8">
        <v>367.5</v>
      </c>
      <c r="K145" s="10">
        <v>55</v>
      </c>
      <c r="L145" s="11" t="s">
        <v>41</v>
      </c>
      <c r="M145" s="8">
        <v>2353428</v>
      </c>
      <c r="N145" s="8">
        <v>48483.22</v>
      </c>
      <c r="O145" s="8">
        <v>48483.22</v>
      </c>
      <c r="P145" s="8">
        <v>2256461.56</v>
      </c>
      <c r="Q145" s="8">
        <f t="shared" si="7"/>
        <v>3557.7142857142858</v>
      </c>
      <c r="R145" s="8">
        <v>5075.8924735820574</v>
      </c>
      <c r="S145" s="72" t="s">
        <v>256</v>
      </c>
    </row>
    <row r="146" spans="1:19" s="7" customFormat="1" x14ac:dyDescent="0.25">
      <c r="A146" s="11">
        <v>59</v>
      </c>
      <c r="B146" s="11" t="s">
        <v>180</v>
      </c>
      <c r="C146" s="11" t="s">
        <v>229</v>
      </c>
      <c r="D146" s="11"/>
      <c r="E146" s="21" t="s">
        <v>50</v>
      </c>
      <c r="F146" s="11" t="s">
        <v>245</v>
      </c>
      <c r="G146" s="11" t="s">
        <v>245</v>
      </c>
      <c r="H146" s="8">
        <v>2823.7</v>
      </c>
      <c r="I146" s="8">
        <v>2285.9</v>
      </c>
      <c r="J146" s="8">
        <v>2205.6</v>
      </c>
      <c r="K146" s="10">
        <v>51</v>
      </c>
      <c r="L146" s="11" t="s">
        <v>41</v>
      </c>
      <c r="M146" s="8">
        <v>2716800</v>
      </c>
      <c r="N146" s="8">
        <v>55969.09</v>
      </c>
      <c r="O146" s="8">
        <v>55969.09</v>
      </c>
      <c r="P146" s="8">
        <v>2604861.8199999998</v>
      </c>
      <c r="Q146" s="8">
        <f t="shared" si="7"/>
        <v>962.14187059531821</v>
      </c>
      <c r="R146" s="8">
        <v>1188.6364232906076</v>
      </c>
      <c r="S146" s="72" t="s">
        <v>263</v>
      </c>
    </row>
    <row r="147" spans="1:19" s="7" customFormat="1" x14ac:dyDescent="0.25">
      <c r="A147" s="11">
        <v>60</v>
      </c>
      <c r="B147" s="11" t="s">
        <v>181</v>
      </c>
      <c r="C147" s="11" t="s">
        <v>237</v>
      </c>
      <c r="D147" s="11"/>
      <c r="E147" s="21" t="s">
        <v>50</v>
      </c>
      <c r="F147" s="11" t="s">
        <v>245</v>
      </c>
      <c r="G147" s="11" t="s">
        <v>213</v>
      </c>
      <c r="H147" s="8">
        <v>889.6</v>
      </c>
      <c r="I147" s="8">
        <v>605.29999999999995</v>
      </c>
      <c r="J147" s="8">
        <v>605.29999999999995</v>
      </c>
      <c r="K147" s="10">
        <v>21</v>
      </c>
      <c r="L147" s="11" t="s">
        <v>41</v>
      </c>
      <c r="M147" s="8">
        <v>1854216</v>
      </c>
      <c r="N147" s="8">
        <v>38198.9</v>
      </c>
      <c r="O147" s="8">
        <v>38198.9</v>
      </c>
      <c r="P147" s="8">
        <v>1777818.2</v>
      </c>
      <c r="Q147" s="8">
        <f t="shared" si="7"/>
        <v>2084.3255395683454</v>
      </c>
      <c r="R147" s="8">
        <v>3063.6436147364943</v>
      </c>
      <c r="S147" s="72" t="s">
        <v>260</v>
      </c>
    </row>
    <row r="148" spans="1:19" s="7" customFormat="1" x14ac:dyDescent="0.25">
      <c r="A148" s="11">
        <v>61</v>
      </c>
      <c r="B148" s="11" t="s">
        <v>182</v>
      </c>
      <c r="C148" s="11" t="s">
        <v>280</v>
      </c>
      <c r="D148" s="11"/>
      <c r="E148" s="21" t="s">
        <v>50</v>
      </c>
      <c r="F148" s="11" t="s">
        <v>221</v>
      </c>
      <c r="G148" s="11" t="s">
        <v>221</v>
      </c>
      <c r="H148" s="8">
        <v>3712.1</v>
      </c>
      <c r="I148" s="8">
        <v>2605</v>
      </c>
      <c r="J148" s="8">
        <v>2473.6</v>
      </c>
      <c r="K148" s="10">
        <v>91</v>
      </c>
      <c r="L148" s="11" t="s">
        <v>41</v>
      </c>
      <c r="M148" s="8">
        <v>8709216.5600000005</v>
      </c>
      <c r="N148" s="8">
        <v>179419.5</v>
      </c>
      <c r="O148" s="8">
        <v>179419.5</v>
      </c>
      <c r="P148" s="8">
        <v>8350377.5599999996</v>
      </c>
      <c r="Q148" s="8">
        <f t="shared" si="7"/>
        <v>2346.1697044799444</v>
      </c>
      <c r="R148" s="8">
        <v>3343.2693128598844</v>
      </c>
      <c r="S148" s="72" t="s">
        <v>254</v>
      </c>
    </row>
    <row r="149" spans="1:19" s="7" customFormat="1" x14ac:dyDescent="0.25">
      <c r="A149" s="11">
        <v>62</v>
      </c>
      <c r="B149" s="11" t="s">
        <v>183</v>
      </c>
      <c r="C149" s="11" t="s">
        <v>281</v>
      </c>
      <c r="D149" s="11"/>
      <c r="E149" s="21" t="s">
        <v>50</v>
      </c>
      <c r="F149" s="11" t="s">
        <v>216</v>
      </c>
      <c r="G149" s="11" t="s">
        <v>213</v>
      </c>
      <c r="H149" s="8">
        <v>4564.6000000000004</v>
      </c>
      <c r="I149" s="8">
        <v>3882.8</v>
      </c>
      <c r="J149" s="8">
        <v>3665.8</v>
      </c>
      <c r="K149" s="10">
        <v>177</v>
      </c>
      <c r="L149" s="11" t="s">
        <v>41</v>
      </c>
      <c r="M149" s="8">
        <v>2361581.2000000002</v>
      </c>
      <c r="N149" s="8">
        <v>48651.19</v>
      </c>
      <c r="O149" s="8">
        <v>48651.19</v>
      </c>
      <c r="P149" s="8">
        <v>2264278.8199999998</v>
      </c>
      <c r="Q149" s="8">
        <f t="shared" si="7"/>
        <v>517.3687070060904</v>
      </c>
      <c r="R149" s="8">
        <v>1032.1748222931903</v>
      </c>
      <c r="S149" s="72" t="s">
        <v>264</v>
      </c>
    </row>
    <row r="150" spans="1:19" s="7" customFormat="1" x14ac:dyDescent="0.25">
      <c r="A150" s="11">
        <v>63</v>
      </c>
      <c r="B150" s="11" t="s">
        <v>184</v>
      </c>
      <c r="C150" s="11" t="s">
        <v>255</v>
      </c>
      <c r="D150" s="11"/>
      <c r="E150" s="21" t="s">
        <v>50</v>
      </c>
      <c r="F150" s="11" t="s">
        <v>216</v>
      </c>
      <c r="G150" s="11" t="s">
        <v>213</v>
      </c>
      <c r="H150" s="8">
        <v>4500.46</v>
      </c>
      <c r="I150" s="8">
        <v>3859.56</v>
      </c>
      <c r="J150" s="8">
        <v>3670.86</v>
      </c>
      <c r="K150" s="10">
        <v>161</v>
      </c>
      <c r="L150" s="11" t="s">
        <v>41</v>
      </c>
      <c r="M150" s="8">
        <v>1921286.4</v>
      </c>
      <c r="N150" s="8">
        <v>39580.629999999997</v>
      </c>
      <c r="O150" s="8">
        <v>39580.629999999997</v>
      </c>
      <c r="P150" s="8">
        <v>1842125.14</v>
      </c>
      <c r="Q150" s="8">
        <f t="shared" si="7"/>
        <v>426.90889375752698</v>
      </c>
      <c r="R150" s="8">
        <v>844.79184155706878</v>
      </c>
      <c r="S150" s="72" t="s">
        <v>260</v>
      </c>
    </row>
    <row r="151" spans="1:19" s="7" customFormat="1" x14ac:dyDescent="0.25">
      <c r="A151" s="11">
        <v>64</v>
      </c>
      <c r="B151" s="11" t="s">
        <v>185</v>
      </c>
      <c r="C151" s="11" t="s">
        <v>248</v>
      </c>
      <c r="D151" s="11"/>
      <c r="E151" s="21" t="s">
        <v>50</v>
      </c>
      <c r="F151" s="11" t="s">
        <v>216</v>
      </c>
      <c r="G151" s="11" t="s">
        <v>217</v>
      </c>
      <c r="H151" s="8">
        <v>2901</v>
      </c>
      <c r="I151" s="8">
        <v>2271.1999999999998</v>
      </c>
      <c r="J151" s="8">
        <v>2128</v>
      </c>
      <c r="K151" s="10">
        <v>109</v>
      </c>
      <c r="L151" s="11" t="s">
        <v>41</v>
      </c>
      <c r="M151" s="8">
        <v>1807230</v>
      </c>
      <c r="N151" s="8">
        <v>37230.94</v>
      </c>
      <c r="O151" s="8">
        <v>37230.94</v>
      </c>
      <c r="P151" s="8">
        <v>1732768.12</v>
      </c>
      <c r="Q151" s="8">
        <f t="shared" si="7"/>
        <v>622.96794208893482</v>
      </c>
      <c r="R151" s="8">
        <v>795.71592109897858</v>
      </c>
      <c r="S151" s="72" t="s">
        <v>254</v>
      </c>
    </row>
    <row r="152" spans="1:19" s="7" customFormat="1" x14ac:dyDescent="0.25">
      <c r="A152" s="11">
        <v>65</v>
      </c>
      <c r="B152" s="11" t="s">
        <v>186</v>
      </c>
      <c r="C152" s="11" t="s">
        <v>239</v>
      </c>
      <c r="D152" s="11"/>
      <c r="E152" s="21" t="s">
        <v>50</v>
      </c>
      <c r="F152" s="11" t="s">
        <v>220</v>
      </c>
      <c r="G152" s="11" t="s">
        <v>221</v>
      </c>
      <c r="H152" s="8">
        <v>3509.91</v>
      </c>
      <c r="I152" s="8">
        <v>3235.91</v>
      </c>
      <c r="J152" s="8">
        <v>3000.41</v>
      </c>
      <c r="K152" s="10">
        <v>177</v>
      </c>
      <c r="L152" s="11" t="s">
        <v>41</v>
      </c>
      <c r="M152" s="8">
        <v>5228195.5</v>
      </c>
      <c r="N152" s="8">
        <v>107706.61</v>
      </c>
      <c r="O152" s="8">
        <v>107706.61</v>
      </c>
      <c r="P152" s="8">
        <v>5012782.28</v>
      </c>
      <c r="Q152" s="8">
        <f t="shared" si="7"/>
        <v>1489.5525811203138</v>
      </c>
      <c r="R152" s="8">
        <v>1565</v>
      </c>
      <c r="S152" s="72" t="s">
        <v>253</v>
      </c>
    </row>
    <row r="153" spans="1:19" s="7" customFormat="1" x14ac:dyDescent="0.25">
      <c r="A153" s="11">
        <v>66</v>
      </c>
      <c r="B153" s="11" t="s">
        <v>187</v>
      </c>
      <c r="C153" s="11" t="s">
        <v>282</v>
      </c>
      <c r="D153" s="11"/>
      <c r="E153" s="21" t="s">
        <v>52</v>
      </c>
      <c r="F153" s="11" t="s">
        <v>213</v>
      </c>
      <c r="G153" s="11" t="s">
        <v>217</v>
      </c>
      <c r="H153" s="8">
        <v>234.49</v>
      </c>
      <c r="I153" s="8">
        <v>200.55</v>
      </c>
      <c r="J153" s="8">
        <v>144.4</v>
      </c>
      <c r="K153" s="10">
        <v>14</v>
      </c>
      <c r="L153" s="11" t="s">
        <v>41</v>
      </c>
      <c r="M153" s="8">
        <v>3140720</v>
      </c>
      <c r="N153" s="8">
        <v>64702.31</v>
      </c>
      <c r="O153" s="8">
        <v>64702.31</v>
      </c>
      <c r="P153" s="8">
        <v>3011315.38</v>
      </c>
      <c r="Q153" s="8">
        <f t="shared" si="7"/>
        <v>13393.83342573244</v>
      </c>
      <c r="R153" s="8">
        <v>15660.533532784841</v>
      </c>
      <c r="S153" s="72" t="s">
        <v>260</v>
      </c>
    </row>
    <row r="154" spans="1:19" s="7" customFormat="1" x14ac:dyDescent="0.25">
      <c r="A154" s="11">
        <v>67</v>
      </c>
      <c r="B154" s="11" t="s">
        <v>188</v>
      </c>
      <c r="C154" s="11" t="s">
        <v>257</v>
      </c>
      <c r="D154" s="11"/>
      <c r="E154" s="21" t="s">
        <v>50</v>
      </c>
      <c r="F154" s="11" t="s">
        <v>221</v>
      </c>
      <c r="G154" s="11" t="s">
        <v>245</v>
      </c>
      <c r="H154" s="8">
        <v>1634.72</v>
      </c>
      <c r="I154" s="8">
        <v>970</v>
      </c>
      <c r="J154" s="8">
        <v>909.11</v>
      </c>
      <c r="K154" s="10">
        <v>50</v>
      </c>
      <c r="L154" s="11" t="s">
        <v>41</v>
      </c>
      <c r="M154" s="8">
        <v>4044636</v>
      </c>
      <c r="N154" s="8">
        <v>83323.98</v>
      </c>
      <c r="O154" s="8">
        <v>83323.98</v>
      </c>
      <c r="P154" s="8">
        <v>3877988.04</v>
      </c>
      <c r="Q154" s="8">
        <f t="shared" si="7"/>
        <v>2474.207203680141</v>
      </c>
      <c r="R154" s="8">
        <v>4170.1944123711337</v>
      </c>
      <c r="S154" s="72" t="s">
        <v>256</v>
      </c>
    </row>
    <row r="155" spans="1:19" s="7" customFormat="1" x14ac:dyDescent="0.25">
      <c r="A155" s="11">
        <v>68</v>
      </c>
      <c r="B155" s="11" t="s">
        <v>189</v>
      </c>
      <c r="C155" s="11" t="s">
        <v>279</v>
      </c>
      <c r="D155" s="11"/>
      <c r="E155" s="21" t="s">
        <v>50</v>
      </c>
      <c r="F155" s="11" t="s">
        <v>221</v>
      </c>
      <c r="G155" s="11" t="s">
        <v>221</v>
      </c>
      <c r="H155" s="8">
        <v>3003</v>
      </c>
      <c r="I155" s="8">
        <v>2521.29</v>
      </c>
      <c r="J155" s="8">
        <v>2444.1907692307691</v>
      </c>
      <c r="K155" s="10">
        <v>108</v>
      </c>
      <c r="L155" s="11" t="s">
        <v>41</v>
      </c>
      <c r="M155" s="8">
        <v>312562.8</v>
      </c>
      <c r="N155" s="8">
        <v>6439.14</v>
      </c>
      <c r="O155" s="8">
        <v>6439.14</v>
      </c>
      <c r="P155" s="8">
        <v>299684.52</v>
      </c>
      <c r="Q155" s="8">
        <f t="shared" si="7"/>
        <v>104.08351648351648</v>
      </c>
      <c r="R155" s="8">
        <v>123.96939661839772</v>
      </c>
      <c r="S155" s="72" t="s">
        <v>266</v>
      </c>
    </row>
    <row r="156" spans="1:19" s="7" customFormat="1" x14ac:dyDescent="0.25">
      <c r="A156" s="11">
        <v>69</v>
      </c>
      <c r="B156" s="11" t="s">
        <v>190</v>
      </c>
      <c r="C156" s="11" t="s">
        <v>278</v>
      </c>
      <c r="D156" s="11"/>
      <c r="E156" s="21" t="s">
        <v>42</v>
      </c>
      <c r="F156" s="11" t="s">
        <v>216</v>
      </c>
      <c r="G156" s="11" t="s">
        <v>245</v>
      </c>
      <c r="H156" s="8">
        <v>5787.2</v>
      </c>
      <c r="I156" s="8">
        <v>5700</v>
      </c>
      <c r="J156" s="8">
        <v>5431.6</v>
      </c>
      <c r="K156" s="10">
        <v>269</v>
      </c>
      <c r="L156" s="11" t="s">
        <v>41</v>
      </c>
      <c r="M156" s="8">
        <v>1761179.2</v>
      </c>
      <c r="N156" s="8">
        <v>36282.239999999998</v>
      </c>
      <c r="O156" s="8">
        <v>36282.239999999998</v>
      </c>
      <c r="P156" s="8">
        <v>1688614.72</v>
      </c>
      <c r="Q156" s="8">
        <f t="shared" si="7"/>
        <v>304.3231960188001</v>
      </c>
      <c r="R156" s="8">
        <v>524.35340350877186</v>
      </c>
      <c r="S156" s="72" t="s">
        <v>262</v>
      </c>
    </row>
    <row r="157" spans="1:19" s="7" customFormat="1" x14ac:dyDescent="0.25">
      <c r="A157" s="11">
        <v>70</v>
      </c>
      <c r="B157" s="11" t="s">
        <v>191</v>
      </c>
      <c r="C157" s="11" t="s">
        <v>283</v>
      </c>
      <c r="D157" s="11"/>
      <c r="E157" s="21" t="s">
        <v>50</v>
      </c>
      <c r="F157" s="11" t="s">
        <v>245</v>
      </c>
      <c r="G157" s="11" t="s">
        <v>245</v>
      </c>
      <c r="H157" s="8">
        <v>1455.71</v>
      </c>
      <c r="I157" s="8">
        <v>1323.5</v>
      </c>
      <c r="J157" s="8">
        <v>1323.5</v>
      </c>
      <c r="K157" s="10">
        <v>47</v>
      </c>
      <c r="L157" s="11" t="s">
        <v>41</v>
      </c>
      <c r="M157" s="8">
        <v>3341664</v>
      </c>
      <c r="N157" s="8">
        <v>68841.98</v>
      </c>
      <c r="O157" s="8">
        <v>68841.98</v>
      </c>
      <c r="P157" s="8">
        <v>3203980.04</v>
      </c>
      <c r="Q157" s="8">
        <f t="shared" si="7"/>
        <v>2295.5561203811199</v>
      </c>
      <c r="R157" s="8">
        <v>2525.1514318095956</v>
      </c>
      <c r="S157" s="72" t="s">
        <v>256</v>
      </c>
    </row>
    <row r="158" spans="1:19" s="7" customFormat="1" x14ac:dyDescent="0.25">
      <c r="A158" s="11">
        <v>71</v>
      </c>
      <c r="B158" s="11" t="s">
        <v>192</v>
      </c>
      <c r="C158" s="11" t="s">
        <v>237</v>
      </c>
      <c r="D158" s="11"/>
      <c r="E158" s="21" t="s">
        <v>50</v>
      </c>
      <c r="F158" s="11" t="s">
        <v>213</v>
      </c>
      <c r="G158" s="11" t="s">
        <v>217</v>
      </c>
      <c r="H158" s="8">
        <v>522.89</v>
      </c>
      <c r="I158" s="8">
        <v>464.69</v>
      </c>
      <c r="J158" s="8">
        <v>296.09000000000003</v>
      </c>
      <c r="K158" s="10">
        <v>18</v>
      </c>
      <c r="L158" s="11" t="s">
        <v>41</v>
      </c>
      <c r="M158" s="8">
        <v>1731960</v>
      </c>
      <c r="N158" s="8">
        <v>35680.29</v>
      </c>
      <c r="O158" s="8">
        <v>35680.29</v>
      </c>
      <c r="P158" s="8">
        <v>1660599.42</v>
      </c>
      <c r="Q158" s="8">
        <f t="shared" si="7"/>
        <v>3312.283654305877</v>
      </c>
      <c r="R158" s="8">
        <v>3727.5469667950679</v>
      </c>
      <c r="S158" s="72" t="s">
        <v>262</v>
      </c>
    </row>
    <row r="159" spans="1:19" s="7" customFormat="1" x14ac:dyDescent="0.25">
      <c r="A159" s="11">
        <v>72</v>
      </c>
      <c r="B159" s="11" t="s">
        <v>193</v>
      </c>
      <c r="C159" s="11" t="s">
        <v>252</v>
      </c>
      <c r="D159" s="11"/>
      <c r="E159" s="21" t="s">
        <v>52</v>
      </c>
      <c r="F159" s="11" t="s">
        <v>213</v>
      </c>
      <c r="G159" s="11" t="s">
        <v>217</v>
      </c>
      <c r="H159" s="8">
        <v>216.3</v>
      </c>
      <c r="I159" s="8">
        <v>181</v>
      </c>
      <c r="J159" s="8">
        <v>55.230769230769234</v>
      </c>
      <c r="K159" s="10">
        <v>6</v>
      </c>
      <c r="L159" s="11" t="s">
        <v>41</v>
      </c>
      <c r="M159" s="8">
        <v>3140720</v>
      </c>
      <c r="N159" s="8">
        <v>64702.31</v>
      </c>
      <c r="O159" s="8">
        <v>64702.31</v>
      </c>
      <c r="P159" s="8">
        <v>3011315.38</v>
      </c>
      <c r="Q159" s="8">
        <f t="shared" si="7"/>
        <v>14520.203421174294</v>
      </c>
      <c r="R159" s="8">
        <v>17352.044198895026</v>
      </c>
      <c r="S159" s="72" t="s">
        <v>253</v>
      </c>
    </row>
    <row r="160" spans="1:19" s="7" customFormat="1" x14ac:dyDescent="0.25">
      <c r="A160" s="11">
        <v>73</v>
      </c>
      <c r="B160" s="11" t="s">
        <v>194</v>
      </c>
      <c r="C160" s="11" t="s">
        <v>268</v>
      </c>
      <c r="D160" s="11"/>
      <c r="E160" s="21" t="s">
        <v>50</v>
      </c>
      <c r="F160" s="11" t="s">
        <v>245</v>
      </c>
      <c r="G160" s="11" t="s">
        <v>221</v>
      </c>
      <c r="H160" s="8">
        <v>1560</v>
      </c>
      <c r="I160" s="8">
        <v>1421</v>
      </c>
      <c r="J160" s="8">
        <v>1163.4000000000001</v>
      </c>
      <c r="K160" s="10">
        <v>78</v>
      </c>
      <c r="L160" s="11" t="s">
        <v>41</v>
      </c>
      <c r="M160" s="8">
        <v>1494982.72</v>
      </c>
      <c r="N160" s="8">
        <v>30798.3</v>
      </c>
      <c r="O160" s="8">
        <v>30798.3</v>
      </c>
      <c r="P160" s="8">
        <v>1433386.12</v>
      </c>
      <c r="Q160" s="8">
        <f t="shared" si="7"/>
        <v>958.32225641025639</v>
      </c>
      <c r="R160" s="8">
        <v>1052.0638423645321</v>
      </c>
      <c r="S160" s="72" t="s">
        <v>266</v>
      </c>
    </row>
    <row r="161" spans="1:19" s="7" customFormat="1" x14ac:dyDescent="0.25">
      <c r="A161" s="11">
        <v>74</v>
      </c>
      <c r="B161" s="11" t="s">
        <v>195</v>
      </c>
      <c r="C161" s="11" t="s">
        <v>269</v>
      </c>
      <c r="D161" s="11"/>
      <c r="E161" s="21" t="s">
        <v>50</v>
      </c>
      <c r="F161" s="11" t="s">
        <v>217</v>
      </c>
      <c r="G161" s="11" t="s">
        <v>217</v>
      </c>
      <c r="H161" s="8">
        <v>240.5</v>
      </c>
      <c r="I161" s="8">
        <v>234.5</v>
      </c>
      <c r="J161" s="8">
        <v>234.5</v>
      </c>
      <c r="K161" s="10">
        <v>10</v>
      </c>
      <c r="L161" s="11" t="s">
        <v>41</v>
      </c>
      <c r="M161" s="8">
        <v>1511220</v>
      </c>
      <c r="N161" s="8">
        <v>31132.799999999999</v>
      </c>
      <c r="O161" s="8">
        <v>31132.799999999999</v>
      </c>
      <c r="P161" s="8">
        <v>1448954.4</v>
      </c>
      <c r="Q161" s="8">
        <f t="shared" si="7"/>
        <v>6283.6590436590441</v>
      </c>
      <c r="R161" s="8">
        <v>6445.1560767590627</v>
      </c>
      <c r="S161" s="72" t="s">
        <v>260</v>
      </c>
    </row>
    <row r="162" spans="1:19" s="7" customFormat="1" x14ac:dyDescent="0.25">
      <c r="A162" s="11">
        <v>75</v>
      </c>
      <c r="B162" s="11" t="s">
        <v>196</v>
      </c>
      <c r="C162" s="11" t="s">
        <v>225</v>
      </c>
      <c r="D162" s="11"/>
      <c r="E162" s="21" t="s">
        <v>314</v>
      </c>
      <c r="F162" s="11" t="s">
        <v>213</v>
      </c>
      <c r="G162" s="11" t="s">
        <v>213</v>
      </c>
      <c r="H162" s="8">
        <v>584.4</v>
      </c>
      <c r="I162" s="8">
        <v>539.4</v>
      </c>
      <c r="J162" s="8">
        <v>452.5</v>
      </c>
      <c r="K162" s="10">
        <v>23</v>
      </c>
      <c r="L162" s="11" t="s">
        <v>41</v>
      </c>
      <c r="M162" s="8">
        <v>1643664</v>
      </c>
      <c r="N162" s="8">
        <v>33861.300000000003</v>
      </c>
      <c r="O162" s="8">
        <v>33861.300000000003</v>
      </c>
      <c r="P162" s="8">
        <v>1575941.4</v>
      </c>
      <c r="Q162" s="8">
        <f t="shared" si="7"/>
        <v>2812.5667351129364</v>
      </c>
      <c r="R162" s="8">
        <v>3047.5489803485357</v>
      </c>
      <c r="S162" s="72" t="s">
        <v>254</v>
      </c>
    </row>
    <row r="163" spans="1:19" s="7" customFormat="1" x14ac:dyDescent="0.25">
      <c r="A163" s="11">
        <v>76</v>
      </c>
      <c r="B163" s="11" t="s">
        <v>197</v>
      </c>
      <c r="C163" s="11" t="s">
        <v>225</v>
      </c>
      <c r="D163" s="11"/>
      <c r="E163" s="21" t="s">
        <v>52</v>
      </c>
      <c r="F163" s="11" t="s">
        <v>217</v>
      </c>
      <c r="G163" s="11" t="s">
        <v>221</v>
      </c>
      <c r="H163" s="8">
        <v>754.8</v>
      </c>
      <c r="I163" s="8">
        <v>676.9</v>
      </c>
      <c r="J163" s="8">
        <v>541.09999999999991</v>
      </c>
      <c r="K163" s="10">
        <v>47</v>
      </c>
      <c r="L163" s="11" t="s">
        <v>41</v>
      </c>
      <c r="M163" s="8">
        <v>4256308.68</v>
      </c>
      <c r="N163" s="8">
        <v>87684.67</v>
      </c>
      <c r="O163" s="8">
        <v>87684.67</v>
      </c>
      <c r="P163" s="8">
        <v>4080939.34</v>
      </c>
      <c r="Q163" s="8">
        <f t="shared" si="7"/>
        <v>5638.988712241653</v>
      </c>
      <c r="R163" s="8">
        <v>6288.6466913872064</v>
      </c>
      <c r="S163" s="72" t="s">
        <v>266</v>
      </c>
    </row>
    <row r="164" spans="1:19" s="7" customFormat="1" x14ac:dyDescent="0.25">
      <c r="A164" s="11">
        <v>77</v>
      </c>
      <c r="B164" s="11" t="s">
        <v>198</v>
      </c>
      <c r="C164" s="11" t="s">
        <v>212</v>
      </c>
      <c r="D164" s="11"/>
      <c r="E164" s="21" t="s">
        <v>50</v>
      </c>
      <c r="F164" s="11" t="s">
        <v>213</v>
      </c>
      <c r="G164" s="11" t="s">
        <v>217</v>
      </c>
      <c r="H164" s="8">
        <v>531.77</v>
      </c>
      <c r="I164" s="8">
        <v>465.4</v>
      </c>
      <c r="J164" s="8">
        <v>349.9</v>
      </c>
      <c r="K164" s="10">
        <v>31</v>
      </c>
      <c r="L164" s="11" t="s">
        <v>41</v>
      </c>
      <c r="M164" s="8">
        <v>1939116</v>
      </c>
      <c r="N164" s="8">
        <v>39947.93</v>
      </c>
      <c r="O164" s="8">
        <v>39947.93</v>
      </c>
      <c r="P164" s="8">
        <v>1859220.14</v>
      </c>
      <c r="Q164" s="8">
        <f t="shared" si="7"/>
        <v>3646.5313951520397</v>
      </c>
      <c r="R164" s="8">
        <v>4167.0240223463688</v>
      </c>
      <c r="S164" s="72" t="s">
        <v>258</v>
      </c>
    </row>
    <row r="165" spans="1:19" s="7" customFormat="1" x14ac:dyDescent="0.25">
      <c r="A165" s="11">
        <v>78</v>
      </c>
      <c r="B165" s="11" t="s">
        <v>199</v>
      </c>
      <c r="C165" s="11" t="s">
        <v>252</v>
      </c>
      <c r="D165" s="11"/>
      <c r="E165" s="21" t="s">
        <v>50</v>
      </c>
      <c r="F165" s="11" t="s">
        <v>213</v>
      </c>
      <c r="G165" s="11" t="s">
        <v>245</v>
      </c>
      <c r="H165" s="8">
        <v>1061.4100000000001</v>
      </c>
      <c r="I165" s="8">
        <v>921.21</v>
      </c>
      <c r="J165" s="8">
        <v>666.65</v>
      </c>
      <c r="K165" s="10">
        <v>42</v>
      </c>
      <c r="L165" s="11" t="s">
        <v>41</v>
      </c>
      <c r="M165" s="8">
        <v>2716800</v>
      </c>
      <c r="N165" s="8">
        <v>55969.09</v>
      </c>
      <c r="O165" s="8">
        <v>55969.09</v>
      </c>
      <c r="P165" s="8">
        <v>2604861.8199999998</v>
      </c>
      <c r="Q165" s="8">
        <f t="shared" si="7"/>
        <v>2559.6140982278289</v>
      </c>
      <c r="R165" s="8">
        <v>2949.4946863364485</v>
      </c>
      <c r="S165" s="72" t="s">
        <v>260</v>
      </c>
    </row>
    <row r="166" spans="1:19" s="7" customFormat="1" x14ac:dyDescent="0.25">
      <c r="A166" s="11">
        <v>79</v>
      </c>
      <c r="B166" s="11" t="s">
        <v>200</v>
      </c>
      <c r="C166" s="11" t="s">
        <v>279</v>
      </c>
      <c r="D166" s="11"/>
      <c r="E166" s="21" t="s">
        <v>50</v>
      </c>
      <c r="F166" s="11" t="s">
        <v>245</v>
      </c>
      <c r="G166" s="11" t="s">
        <v>213</v>
      </c>
      <c r="H166" s="8">
        <v>846.7</v>
      </c>
      <c r="I166" s="8">
        <v>560</v>
      </c>
      <c r="J166" s="8">
        <v>560</v>
      </c>
      <c r="K166" s="10">
        <v>99</v>
      </c>
      <c r="L166" s="11" t="s">
        <v>41</v>
      </c>
      <c r="M166" s="8">
        <v>2716800</v>
      </c>
      <c r="N166" s="8">
        <v>55969.09</v>
      </c>
      <c r="O166" s="8">
        <v>55969.09</v>
      </c>
      <c r="P166" s="8">
        <v>2604861.8199999998</v>
      </c>
      <c r="Q166" s="8">
        <f t="shared" si="7"/>
        <v>3208.6925711586155</v>
      </c>
      <c r="R166" s="8">
        <v>4851.971428571429</v>
      </c>
      <c r="S166" s="72" t="s">
        <v>262</v>
      </c>
    </row>
    <row r="167" spans="1:19" s="7" customFormat="1" x14ac:dyDescent="0.25">
      <c r="A167" s="11">
        <v>80</v>
      </c>
      <c r="B167" s="11" t="s">
        <v>201</v>
      </c>
      <c r="C167" s="11" t="s">
        <v>225</v>
      </c>
      <c r="D167" s="11"/>
      <c r="E167" s="21" t="s">
        <v>50</v>
      </c>
      <c r="F167" s="11" t="s">
        <v>245</v>
      </c>
      <c r="G167" s="11" t="s">
        <v>245</v>
      </c>
      <c r="H167" s="8">
        <v>2025.3</v>
      </c>
      <c r="I167" s="8">
        <v>1860.8999999999999</v>
      </c>
      <c r="J167" s="8">
        <v>1691.4030769230772</v>
      </c>
      <c r="K167" s="10">
        <v>56</v>
      </c>
      <c r="L167" s="11" t="s">
        <v>41</v>
      </c>
      <c r="M167" s="8">
        <v>3779748</v>
      </c>
      <c r="N167" s="8">
        <v>77866.990000000005</v>
      </c>
      <c r="O167" s="8">
        <v>77866.990000000005</v>
      </c>
      <c r="P167" s="8">
        <v>3624014.02</v>
      </c>
      <c r="Q167" s="8">
        <f t="shared" si="7"/>
        <v>1866.2657384091247</v>
      </c>
      <c r="R167" s="8">
        <v>2031.3670482024827</v>
      </c>
      <c r="S167" s="72" t="s">
        <v>260</v>
      </c>
    </row>
    <row r="168" spans="1:19" s="7" customFormat="1" x14ac:dyDescent="0.25">
      <c r="A168" s="11">
        <v>81</v>
      </c>
      <c r="B168" s="11" t="s">
        <v>202</v>
      </c>
      <c r="C168" s="11" t="s">
        <v>212</v>
      </c>
      <c r="D168" s="11"/>
      <c r="E168" s="21" t="s">
        <v>51</v>
      </c>
      <c r="F168" s="11" t="s">
        <v>213</v>
      </c>
      <c r="G168" s="11" t="s">
        <v>217</v>
      </c>
      <c r="H168" s="8">
        <v>298.7</v>
      </c>
      <c r="I168" s="8">
        <v>276</v>
      </c>
      <c r="J168" s="8">
        <v>244.8</v>
      </c>
      <c r="K168" s="10">
        <v>9</v>
      </c>
      <c r="L168" s="11" t="s">
        <v>41</v>
      </c>
      <c r="M168" s="8">
        <v>920316</v>
      </c>
      <c r="N168" s="8">
        <v>18959.53</v>
      </c>
      <c r="O168" s="8">
        <v>18959.53</v>
      </c>
      <c r="P168" s="8">
        <v>882396.94</v>
      </c>
      <c r="Q168" s="8">
        <f t="shared" si="7"/>
        <v>3081.0713090056915</v>
      </c>
      <c r="R168" s="8">
        <v>3334.851376811594</v>
      </c>
      <c r="S168" s="72" t="s">
        <v>254</v>
      </c>
    </row>
    <row r="169" spans="1:19" s="7" customFormat="1" x14ac:dyDescent="0.25">
      <c r="A169" s="11">
        <v>82</v>
      </c>
      <c r="B169" s="11" t="s">
        <v>203</v>
      </c>
      <c r="C169" s="11" t="s">
        <v>212</v>
      </c>
      <c r="D169" s="11"/>
      <c r="E169" s="21" t="s">
        <v>51</v>
      </c>
      <c r="F169" s="11" t="s">
        <v>213</v>
      </c>
      <c r="G169" s="11" t="s">
        <v>217</v>
      </c>
      <c r="H169" s="8">
        <v>298.10000000000002</v>
      </c>
      <c r="I169" s="8">
        <v>276.39999999999998</v>
      </c>
      <c r="J169" s="8">
        <v>238.60000000000002</v>
      </c>
      <c r="K169" s="10">
        <v>19</v>
      </c>
      <c r="L169" s="11" t="s">
        <v>41</v>
      </c>
      <c r="M169" s="8">
        <v>1363070</v>
      </c>
      <c r="N169" s="8">
        <v>28080.75</v>
      </c>
      <c r="O169" s="8">
        <v>28080.75</v>
      </c>
      <c r="P169" s="8">
        <v>1306908.5</v>
      </c>
      <c r="Q169" s="8">
        <f t="shared" si="7"/>
        <v>4572.5259979872526</v>
      </c>
      <c r="R169" s="8">
        <v>4931.8890014471781</v>
      </c>
      <c r="S169" s="72" t="s">
        <v>258</v>
      </c>
    </row>
    <row r="170" spans="1:19" s="7" customFormat="1" x14ac:dyDescent="0.25">
      <c r="A170" s="11">
        <v>83</v>
      </c>
      <c r="B170" s="11" t="s">
        <v>204</v>
      </c>
      <c r="C170" s="11" t="s">
        <v>284</v>
      </c>
      <c r="D170" s="11"/>
      <c r="E170" s="21" t="s">
        <v>50</v>
      </c>
      <c r="F170" s="11" t="s">
        <v>213</v>
      </c>
      <c r="G170" s="11" t="s">
        <v>217</v>
      </c>
      <c r="H170" s="8">
        <v>379.25</v>
      </c>
      <c r="I170" s="8">
        <v>338.75</v>
      </c>
      <c r="J170" s="8">
        <v>338.75</v>
      </c>
      <c r="K170" s="10">
        <v>21</v>
      </c>
      <c r="L170" s="11" t="s">
        <v>41</v>
      </c>
      <c r="M170" s="8">
        <v>2716800</v>
      </c>
      <c r="N170" s="8">
        <v>55969.09</v>
      </c>
      <c r="O170" s="8">
        <v>55969.09</v>
      </c>
      <c r="P170" s="8">
        <v>2604861.8199999998</v>
      </c>
      <c r="Q170" s="8">
        <f t="shared" si="7"/>
        <v>7163.6123928806855</v>
      </c>
      <c r="R170" s="8">
        <v>8020.9712177121773</v>
      </c>
      <c r="S170" s="72" t="s">
        <v>256</v>
      </c>
    </row>
    <row r="171" spans="1:19" s="7" customFormat="1" x14ac:dyDescent="0.25">
      <c r="A171" s="11">
        <v>84</v>
      </c>
      <c r="B171" s="11" t="s">
        <v>205</v>
      </c>
      <c r="C171" s="11" t="s">
        <v>223</v>
      </c>
      <c r="D171" s="11"/>
      <c r="E171" s="21" t="s">
        <v>50</v>
      </c>
      <c r="F171" s="11" t="s">
        <v>213</v>
      </c>
      <c r="G171" s="11" t="s">
        <v>213</v>
      </c>
      <c r="H171" s="8">
        <v>869.98</v>
      </c>
      <c r="I171" s="8">
        <v>816.08</v>
      </c>
      <c r="J171" s="8">
        <v>738.8900000000001</v>
      </c>
      <c r="K171" s="10">
        <v>31</v>
      </c>
      <c r="L171" s="11" t="s">
        <v>41</v>
      </c>
      <c r="M171" s="8">
        <v>2716800</v>
      </c>
      <c r="N171" s="8">
        <v>55969.09</v>
      </c>
      <c r="O171" s="8">
        <v>55969.09</v>
      </c>
      <c r="P171" s="8">
        <v>2604861.8199999998</v>
      </c>
      <c r="Q171" s="8">
        <f t="shared" si="7"/>
        <v>3122.8304098944805</v>
      </c>
      <c r="R171" s="8">
        <v>3329.4578962846776</v>
      </c>
      <c r="S171" s="72" t="s">
        <v>262</v>
      </c>
    </row>
    <row r="172" spans="1:19" s="7" customFormat="1" x14ac:dyDescent="0.25">
      <c r="A172" s="11">
        <v>85</v>
      </c>
      <c r="B172" s="11" t="s">
        <v>206</v>
      </c>
      <c r="C172" s="11" t="s">
        <v>225</v>
      </c>
      <c r="D172" s="11"/>
      <c r="E172" s="21" t="s">
        <v>50</v>
      </c>
      <c r="F172" s="11" t="s">
        <v>245</v>
      </c>
      <c r="G172" s="11" t="s">
        <v>245</v>
      </c>
      <c r="H172" s="8">
        <v>1997.96</v>
      </c>
      <c r="I172" s="8">
        <v>1335.3</v>
      </c>
      <c r="J172" s="8">
        <v>1162.6399999999999</v>
      </c>
      <c r="K172" s="10">
        <v>54</v>
      </c>
      <c r="L172" s="11" t="s">
        <v>41</v>
      </c>
      <c r="M172" s="8">
        <v>1830111</v>
      </c>
      <c r="N172" s="8">
        <v>37702.31</v>
      </c>
      <c r="O172" s="8">
        <v>37702.31</v>
      </c>
      <c r="P172" s="8">
        <v>1754706.38</v>
      </c>
      <c r="Q172" s="8">
        <f t="shared" si="7"/>
        <v>915.98980960579786</v>
      </c>
      <c r="R172" s="8">
        <v>1565</v>
      </c>
      <c r="S172" s="72" t="s">
        <v>266</v>
      </c>
    </row>
    <row r="173" spans="1:19" s="7" customFormat="1" x14ac:dyDescent="0.25">
      <c r="A173" s="11">
        <v>86</v>
      </c>
      <c r="B173" s="11" t="s">
        <v>99</v>
      </c>
      <c r="C173" s="11" t="s">
        <v>285</v>
      </c>
      <c r="D173" s="11"/>
      <c r="E173" s="21" t="s">
        <v>42</v>
      </c>
      <c r="F173" s="11" t="s">
        <v>216</v>
      </c>
      <c r="G173" s="11" t="s">
        <v>245</v>
      </c>
      <c r="H173" s="8">
        <v>6496</v>
      </c>
      <c r="I173" s="8">
        <v>5843</v>
      </c>
      <c r="J173" s="8">
        <v>4890.72</v>
      </c>
      <c r="K173" s="10">
        <v>241</v>
      </c>
      <c r="L173" s="11" t="s">
        <v>41</v>
      </c>
      <c r="M173" s="8">
        <v>1807230</v>
      </c>
      <c r="N173" s="8">
        <v>37230.94</v>
      </c>
      <c r="O173" s="8">
        <v>37230.94</v>
      </c>
      <c r="P173" s="8">
        <v>1732768.12</v>
      </c>
      <c r="Q173" s="8">
        <f t="shared" si="7"/>
        <v>278.20658866995075</v>
      </c>
      <c r="R173" s="8">
        <v>309.29830566489818</v>
      </c>
      <c r="S173" s="72" t="s">
        <v>262</v>
      </c>
    </row>
    <row r="174" spans="1:19" s="7" customFormat="1" x14ac:dyDescent="0.25">
      <c r="A174" s="11">
        <v>87</v>
      </c>
      <c r="B174" s="11" t="s">
        <v>207</v>
      </c>
      <c r="C174" s="11" t="s">
        <v>239</v>
      </c>
      <c r="D174" s="11"/>
      <c r="E174" s="21" t="s">
        <v>50</v>
      </c>
      <c r="F174" s="11" t="s">
        <v>220</v>
      </c>
      <c r="G174" s="11" t="s">
        <v>221</v>
      </c>
      <c r="H174" s="8">
        <v>3627.1</v>
      </c>
      <c r="I174" s="8">
        <v>3357</v>
      </c>
      <c r="J174" s="8">
        <v>2975.6000000000004</v>
      </c>
      <c r="K174" s="10">
        <v>181</v>
      </c>
      <c r="L174" s="11" t="s">
        <v>41</v>
      </c>
      <c r="M174" s="8">
        <v>7506320.7999999998</v>
      </c>
      <c r="N174" s="8">
        <v>154638.51</v>
      </c>
      <c r="O174" s="8">
        <v>154638.51</v>
      </c>
      <c r="P174" s="8">
        <v>7197043.7800000003</v>
      </c>
      <c r="Q174" s="8">
        <f t="shared" si="7"/>
        <v>2069.5102974828374</v>
      </c>
      <c r="R174" s="8">
        <v>2236.020494489127</v>
      </c>
      <c r="S174" s="72" t="s">
        <v>254</v>
      </c>
    </row>
    <row r="175" spans="1:19" s="7" customFormat="1" x14ac:dyDescent="0.25">
      <c r="A175" s="11">
        <v>88</v>
      </c>
      <c r="B175" s="11" t="s">
        <v>208</v>
      </c>
      <c r="C175" s="11" t="s">
        <v>286</v>
      </c>
      <c r="D175" s="11"/>
      <c r="E175" s="21" t="s">
        <v>52</v>
      </c>
      <c r="F175" s="11" t="s">
        <v>213</v>
      </c>
      <c r="G175" s="11" t="s">
        <v>213</v>
      </c>
      <c r="H175" s="8">
        <v>615.20000000000005</v>
      </c>
      <c r="I175" s="8">
        <v>565.5</v>
      </c>
      <c r="J175" s="8">
        <v>347.3</v>
      </c>
      <c r="K175" s="10">
        <v>36</v>
      </c>
      <c r="L175" s="11" t="s">
        <v>41</v>
      </c>
      <c r="M175" s="8">
        <v>3140720</v>
      </c>
      <c r="N175" s="8">
        <v>64702.31</v>
      </c>
      <c r="O175" s="8">
        <v>64702.31</v>
      </c>
      <c r="P175" s="8">
        <v>3011315.38</v>
      </c>
      <c r="Q175" s="8">
        <f t="shared" si="7"/>
        <v>5105.2015604681401</v>
      </c>
      <c r="R175" s="8">
        <v>5553.8815207780726</v>
      </c>
      <c r="S175" s="72" t="s">
        <v>260</v>
      </c>
    </row>
    <row r="176" spans="1:19" s="7" customFormat="1" x14ac:dyDescent="0.25">
      <c r="A176" s="11">
        <v>89</v>
      </c>
      <c r="B176" s="11" t="s">
        <v>209</v>
      </c>
      <c r="C176" s="11" t="s">
        <v>285</v>
      </c>
      <c r="D176" s="11"/>
      <c r="E176" s="21" t="s">
        <v>50</v>
      </c>
      <c r="F176" s="11" t="s">
        <v>216</v>
      </c>
      <c r="G176" s="11" t="s">
        <v>217</v>
      </c>
      <c r="H176" s="8">
        <v>4711.3999999999996</v>
      </c>
      <c r="I176" s="8">
        <v>3665.5</v>
      </c>
      <c r="J176" s="8">
        <v>3335.9</v>
      </c>
      <c r="K176" s="10">
        <v>210</v>
      </c>
      <c r="L176" s="11" t="s">
        <v>41</v>
      </c>
      <c r="M176" s="8">
        <v>1807230</v>
      </c>
      <c r="N176" s="8">
        <v>37230.94</v>
      </c>
      <c r="O176" s="8">
        <v>37230.94</v>
      </c>
      <c r="P176" s="8">
        <v>1732768.12</v>
      </c>
      <c r="Q176" s="8">
        <f t="shared" si="7"/>
        <v>383.58661968841534</v>
      </c>
      <c r="R176" s="8">
        <v>493.03778474969306</v>
      </c>
      <c r="S176" s="72" t="s">
        <v>264</v>
      </c>
    </row>
    <row r="177" spans="1:19" s="7" customFormat="1" x14ac:dyDescent="0.25">
      <c r="A177" s="11">
        <v>90</v>
      </c>
      <c r="B177" s="11" t="s">
        <v>210</v>
      </c>
      <c r="C177" s="11" t="s">
        <v>265</v>
      </c>
      <c r="D177" s="11" t="s">
        <v>265</v>
      </c>
      <c r="E177" s="21" t="s">
        <v>50</v>
      </c>
      <c r="F177" s="11" t="s">
        <v>245</v>
      </c>
      <c r="G177" s="11" t="s">
        <v>245</v>
      </c>
      <c r="H177" s="8">
        <v>1341.8</v>
      </c>
      <c r="I177" s="8">
        <v>1272.3</v>
      </c>
      <c r="J177" s="8">
        <v>1116.5999999999999</v>
      </c>
      <c r="K177" s="10">
        <v>47</v>
      </c>
      <c r="L177" s="11" t="s">
        <v>41</v>
      </c>
      <c r="M177" s="8">
        <v>1991149.5</v>
      </c>
      <c r="N177" s="8">
        <v>41019.879999999997</v>
      </c>
      <c r="O177" s="8">
        <v>41019.879999999997</v>
      </c>
      <c r="P177" s="8">
        <v>1909109.74</v>
      </c>
      <c r="Q177" s="8">
        <f t="shared" si="7"/>
        <v>1483.9391116410793</v>
      </c>
      <c r="R177" s="8">
        <v>1565</v>
      </c>
      <c r="S177" s="72" t="s">
        <v>256</v>
      </c>
    </row>
    <row r="178" spans="1:19" s="7" customFormat="1" x14ac:dyDescent="0.25">
      <c r="A178" s="11">
        <v>91</v>
      </c>
      <c r="B178" s="11" t="s">
        <v>211</v>
      </c>
      <c r="C178" s="11" t="s">
        <v>269</v>
      </c>
      <c r="D178" s="11"/>
      <c r="E178" s="21" t="s">
        <v>50</v>
      </c>
      <c r="F178" s="11" t="s">
        <v>213</v>
      </c>
      <c r="G178" s="11" t="s">
        <v>217</v>
      </c>
      <c r="H178" s="8">
        <v>1029.8</v>
      </c>
      <c r="I178" s="8">
        <v>610.79999999999995</v>
      </c>
      <c r="J178" s="8">
        <v>538.79999999999995</v>
      </c>
      <c r="K178" s="10">
        <v>47</v>
      </c>
      <c r="L178" s="11" t="s">
        <v>41</v>
      </c>
      <c r="M178" s="8">
        <v>2054580</v>
      </c>
      <c r="N178" s="8">
        <v>42326.62</v>
      </c>
      <c r="O178" s="8">
        <v>42326.62</v>
      </c>
      <c r="P178" s="8">
        <v>1969926.76</v>
      </c>
      <c r="Q178" s="8">
        <f t="shared" si="7"/>
        <v>1995.1252670421443</v>
      </c>
      <c r="R178" s="8">
        <v>3364.1288474132289</v>
      </c>
      <c r="S178" s="72" t="s">
        <v>264</v>
      </c>
    </row>
    <row r="179" spans="1:19" s="7" customForma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1" spans="1:19" ht="15.75" x14ac:dyDescent="0.25">
      <c r="A181" s="79" t="s">
        <v>302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</row>
  </sheetData>
  <mergeCells count="29">
    <mergeCell ref="R1:S1"/>
    <mergeCell ref="M2:S3"/>
    <mergeCell ref="A5:S5"/>
    <mergeCell ref="S6:S9"/>
    <mergeCell ref="C7:C9"/>
    <mergeCell ref="D7:D9"/>
    <mergeCell ref="I7:I8"/>
    <mergeCell ref="J7:J8"/>
    <mergeCell ref="M7:M8"/>
    <mergeCell ref="N7:N8"/>
    <mergeCell ref="O7:O8"/>
    <mergeCell ref="P7:P8"/>
    <mergeCell ref="H6:H8"/>
    <mergeCell ref="I6:J6"/>
    <mergeCell ref="K6:K8"/>
    <mergeCell ref="G6:G9"/>
    <mergeCell ref="L6:L9"/>
    <mergeCell ref="M6:P6"/>
    <mergeCell ref="Q6:Q8"/>
    <mergeCell ref="A181:R181"/>
    <mergeCell ref="C6:D6"/>
    <mergeCell ref="E6:E9"/>
    <mergeCell ref="F6:F9"/>
    <mergeCell ref="R6:R8"/>
    <mergeCell ref="A6:A9"/>
    <mergeCell ref="B6:B9"/>
    <mergeCell ref="A59:B59"/>
    <mergeCell ref="A87:B87"/>
    <mergeCell ref="A11:B11"/>
  </mergeCells>
  <pageMargins left="0.11811023622047245" right="0.11811023622047245" top="0.19685039370078741" bottom="0.15748031496062992" header="0.31496062992125984" footer="0.31496062992125984"/>
  <pageSetup paperSize="9" scale="8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="110" zoomScaleNormal="110" workbookViewId="0">
      <selection activeCell="E57" sqref="E57"/>
    </sheetView>
  </sheetViews>
  <sheetFormatPr defaultRowHeight="15" x14ac:dyDescent="0.25"/>
  <cols>
    <col min="1" max="1" width="3.28515625" style="12" customWidth="1"/>
    <col min="2" max="2" width="24" style="36" customWidth="1"/>
    <col min="3" max="3" width="9.5703125" style="36" customWidth="1"/>
    <col min="4" max="4" width="8.85546875" style="36" customWidth="1"/>
    <col min="5" max="5" width="8.42578125" style="36" customWidth="1"/>
    <col min="6" max="6" width="7.140625" style="36" customWidth="1"/>
    <col min="7" max="7" width="8" style="36" customWidth="1"/>
    <col min="8" max="8" width="7.140625" style="36" customWidth="1"/>
    <col min="9" max="9" width="8.140625" style="36" customWidth="1"/>
    <col min="10" max="10" width="4.5703125" style="36" customWidth="1"/>
    <col min="11" max="11" width="3.42578125" style="36" customWidth="1"/>
    <col min="12" max="12" width="9.85546875" style="36" customWidth="1"/>
    <col min="13" max="13" width="6.5703125" style="36" customWidth="1"/>
    <col min="14" max="14" width="10" style="36" customWidth="1"/>
    <col min="15" max="15" width="4.28515625" style="36" customWidth="1"/>
    <col min="16" max="16" width="4.5703125" style="36" customWidth="1"/>
    <col min="17" max="17" width="3.7109375" style="36" customWidth="1"/>
    <col min="18" max="19" width="4.140625" style="36" customWidth="1"/>
    <col min="20" max="20" width="4.28515625" style="36" customWidth="1"/>
    <col min="21" max="21" width="4" style="36" customWidth="1"/>
    <col min="22" max="22" width="5.5703125" style="36" customWidth="1"/>
    <col min="23" max="23" width="4.28515625" style="36" customWidth="1"/>
    <col min="24" max="24" width="8.5703125" style="36" customWidth="1"/>
    <col min="25" max="16384" width="9.140625" style="1"/>
  </cols>
  <sheetData>
    <row r="1" spans="1:24" customFormat="1" ht="32.25" customHeight="1" x14ac:dyDescent="0.25">
      <c r="A1" s="27"/>
      <c r="B1" s="28"/>
      <c r="C1" s="28"/>
      <c r="D1" s="5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04" t="s">
        <v>289</v>
      </c>
      <c r="U1" s="104"/>
      <c r="V1" s="104"/>
      <c r="W1" s="104"/>
      <c r="X1" s="104"/>
    </row>
    <row r="2" spans="1:24" customFormat="1" ht="68.25" customHeight="1" x14ac:dyDescent="0.25">
      <c r="A2" s="27"/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  <c r="N2" s="105" t="s">
        <v>303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customFormat="1" ht="18" customHeight="1" x14ac:dyDescent="0.25">
      <c r="A3" s="27"/>
      <c r="B3" s="28"/>
      <c r="C3" s="28"/>
      <c r="D3" s="5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customFormat="1" ht="61.5" customHeight="1" x14ac:dyDescent="0.25">
      <c r="A4" s="77" t="s">
        <v>301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5" customHeight="1" x14ac:dyDescent="0.25">
      <c r="A5" s="102" t="s">
        <v>0</v>
      </c>
      <c r="B5" s="89" t="s">
        <v>1</v>
      </c>
      <c r="C5" s="99" t="s">
        <v>2</v>
      </c>
      <c r="D5" s="89" t="s">
        <v>3</v>
      </c>
      <c r="E5" s="89"/>
      <c r="F5" s="89"/>
      <c r="G5" s="89"/>
      <c r="H5" s="89"/>
      <c r="I5" s="89"/>
      <c r="J5" s="89"/>
      <c r="K5" s="98"/>
      <c r="L5" s="98"/>
      <c r="M5" s="98"/>
      <c r="N5" s="98"/>
      <c r="O5" s="98"/>
      <c r="P5" s="98"/>
      <c r="Q5" s="98"/>
      <c r="R5" s="98"/>
      <c r="S5" s="98"/>
      <c r="T5" s="98"/>
      <c r="U5" s="89" t="s">
        <v>4</v>
      </c>
      <c r="V5" s="98"/>
      <c r="W5" s="98"/>
      <c r="X5" s="98"/>
    </row>
    <row r="6" spans="1:24" ht="15" customHeight="1" x14ac:dyDescent="0.25">
      <c r="A6" s="102"/>
      <c r="B6" s="89"/>
      <c r="C6" s="99"/>
      <c r="D6" s="115" t="s">
        <v>5</v>
      </c>
      <c r="E6" s="116"/>
      <c r="F6" s="116"/>
      <c r="G6" s="116"/>
      <c r="H6" s="116"/>
      <c r="I6" s="116"/>
      <c r="J6" s="117"/>
      <c r="K6" s="109" t="s">
        <v>6</v>
      </c>
      <c r="L6" s="110"/>
      <c r="M6" s="109" t="s">
        <v>7</v>
      </c>
      <c r="N6" s="110"/>
      <c r="O6" s="109" t="s">
        <v>8</v>
      </c>
      <c r="P6" s="110"/>
      <c r="Q6" s="109" t="s">
        <v>9</v>
      </c>
      <c r="R6" s="110"/>
      <c r="S6" s="109" t="s">
        <v>10</v>
      </c>
      <c r="T6" s="110"/>
      <c r="U6" s="86" t="s">
        <v>11</v>
      </c>
      <c r="V6" s="86" t="s">
        <v>12</v>
      </c>
      <c r="W6" s="86" t="s">
        <v>13</v>
      </c>
      <c r="X6" s="113" t="s">
        <v>14</v>
      </c>
    </row>
    <row r="7" spans="1:24" s="48" customFormat="1" ht="128.25" customHeight="1" x14ac:dyDescent="0.25">
      <c r="A7" s="103"/>
      <c r="B7" s="98"/>
      <c r="C7" s="100"/>
      <c r="D7" s="57" t="s">
        <v>43</v>
      </c>
      <c r="E7" s="57" t="s">
        <v>44</v>
      </c>
      <c r="F7" s="57" t="s">
        <v>45</v>
      </c>
      <c r="G7" s="57" t="s">
        <v>46</v>
      </c>
      <c r="H7" s="57" t="s">
        <v>47</v>
      </c>
      <c r="I7" s="57" t="s">
        <v>48</v>
      </c>
      <c r="J7" s="57" t="s">
        <v>49</v>
      </c>
      <c r="K7" s="111"/>
      <c r="L7" s="112"/>
      <c r="M7" s="111"/>
      <c r="N7" s="112"/>
      <c r="O7" s="111"/>
      <c r="P7" s="112"/>
      <c r="Q7" s="111"/>
      <c r="R7" s="112"/>
      <c r="S7" s="111"/>
      <c r="T7" s="112"/>
      <c r="U7" s="88"/>
      <c r="V7" s="88"/>
      <c r="W7" s="88"/>
      <c r="X7" s="114"/>
    </row>
    <row r="8" spans="1:24" s="48" customFormat="1" ht="18.75" customHeight="1" x14ac:dyDescent="0.25">
      <c r="A8" s="103"/>
      <c r="B8" s="101"/>
      <c r="C8" s="29" t="s">
        <v>15</v>
      </c>
      <c r="D8" s="59" t="s">
        <v>15</v>
      </c>
      <c r="E8" s="59" t="s">
        <v>15</v>
      </c>
      <c r="F8" s="59" t="s">
        <v>15</v>
      </c>
      <c r="G8" s="59" t="s">
        <v>15</v>
      </c>
      <c r="H8" s="59" t="s">
        <v>15</v>
      </c>
      <c r="I8" s="59" t="s">
        <v>15</v>
      </c>
      <c r="J8" s="59" t="s">
        <v>15</v>
      </c>
      <c r="K8" s="16" t="s">
        <v>16</v>
      </c>
      <c r="L8" s="59" t="s">
        <v>15</v>
      </c>
      <c r="M8" s="59" t="s">
        <v>17</v>
      </c>
      <c r="N8" s="59" t="s">
        <v>15</v>
      </c>
      <c r="O8" s="59" t="s">
        <v>17</v>
      </c>
      <c r="P8" s="59" t="s">
        <v>15</v>
      </c>
      <c r="Q8" s="59" t="s">
        <v>17</v>
      </c>
      <c r="R8" s="59" t="s">
        <v>15</v>
      </c>
      <c r="S8" s="59" t="s">
        <v>18</v>
      </c>
      <c r="T8" s="59" t="s">
        <v>15</v>
      </c>
      <c r="U8" s="59" t="s">
        <v>15</v>
      </c>
      <c r="V8" s="59" t="s">
        <v>15</v>
      </c>
      <c r="W8" s="59" t="s">
        <v>15</v>
      </c>
      <c r="X8" s="30" t="s">
        <v>15</v>
      </c>
    </row>
    <row r="9" spans="1:24" s="48" customFormat="1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</row>
    <row r="10" spans="1:24" s="7" customFormat="1" x14ac:dyDescent="0.2">
      <c r="A10" s="106" t="s">
        <v>53</v>
      </c>
      <c r="B10" s="107"/>
      <c r="C10" s="17">
        <v>103430109.39</v>
      </c>
      <c r="D10" s="61">
        <f t="shared" ref="D10" si="0">SUM(D11:D57)</f>
        <v>4637582.7699999996</v>
      </c>
      <c r="E10" s="52">
        <v>350000</v>
      </c>
      <c r="F10" s="52">
        <v>0</v>
      </c>
      <c r="G10" s="52">
        <v>1605819.13</v>
      </c>
      <c r="H10" s="52">
        <v>320000</v>
      </c>
      <c r="I10" s="52">
        <v>2361763.64</v>
      </c>
      <c r="J10" s="17">
        <v>0</v>
      </c>
      <c r="K10" s="62">
        <f t="shared" ref="K10:X10" si="1">SUM(K11:K57)</f>
        <v>11</v>
      </c>
      <c r="L10" s="61">
        <f t="shared" si="1"/>
        <v>18821309.57</v>
      </c>
      <c r="M10" s="61">
        <f t="shared" si="1"/>
        <v>27390.799999999996</v>
      </c>
      <c r="N10" s="61">
        <f t="shared" si="1"/>
        <v>75955888.170000017</v>
      </c>
      <c r="O10" s="61">
        <f t="shared" si="1"/>
        <v>0</v>
      </c>
      <c r="P10" s="61">
        <f t="shared" si="1"/>
        <v>0</v>
      </c>
      <c r="Q10" s="61">
        <f t="shared" si="1"/>
        <v>0</v>
      </c>
      <c r="R10" s="61">
        <f t="shared" si="1"/>
        <v>0</v>
      </c>
      <c r="S10" s="61">
        <f t="shared" si="1"/>
        <v>0</v>
      </c>
      <c r="T10" s="61">
        <f t="shared" si="1"/>
        <v>0</v>
      </c>
      <c r="U10" s="61">
        <f t="shared" si="1"/>
        <v>0</v>
      </c>
      <c r="V10" s="61">
        <f t="shared" si="1"/>
        <v>0</v>
      </c>
      <c r="W10" s="61">
        <f t="shared" si="1"/>
        <v>0</v>
      </c>
      <c r="X10" s="61">
        <f t="shared" si="1"/>
        <v>4015328.8799999994</v>
      </c>
    </row>
    <row r="11" spans="1:24" s="7" customFormat="1" ht="16.5" customHeight="1" x14ac:dyDescent="0.2">
      <c r="A11" s="49">
        <v>1</v>
      </c>
      <c r="B11" s="58" t="s">
        <v>54</v>
      </c>
      <c r="C11" s="17">
        <v>4751840.9800000004</v>
      </c>
      <c r="D11" s="61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64">
        <v>0</v>
      </c>
      <c r="L11" s="61">
        <v>0</v>
      </c>
      <c r="M11" s="65">
        <v>1700</v>
      </c>
      <c r="N11" s="61">
        <v>4581803.6900000004</v>
      </c>
      <c r="O11" s="65">
        <v>0</v>
      </c>
      <c r="P11" s="61">
        <v>0</v>
      </c>
      <c r="Q11" s="65">
        <v>0</v>
      </c>
      <c r="R11" s="61">
        <v>0</v>
      </c>
      <c r="S11" s="65">
        <v>0</v>
      </c>
      <c r="T11" s="61">
        <v>0</v>
      </c>
      <c r="U11" s="61">
        <v>0</v>
      </c>
      <c r="V11" s="65">
        <v>0</v>
      </c>
      <c r="W11" s="65">
        <v>0</v>
      </c>
      <c r="X11" s="61">
        <v>170037.29</v>
      </c>
    </row>
    <row r="12" spans="1:24" s="7" customFormat="1" ht="16.5" customHeight="1" x14ac:dyDescent="0.2">
      <c r="A12" s="49">
        <v>2</v>
      </c>
      <c r="B12" s="58" t="s">
        <v>55</v>
      </c>
      <c r="C12" s="17">
        <v>2665198.63</v>
      </c>
      <c r="D12" s="61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64">
        <v>0</v>
      </c>
      <c r="L12" s="61">
        <v>0</v>
      </c>
      <c r="M12" s="65">
        <v>1340</v>
      </c>
      <c r="N12" s="61">
        <v>2555000</v>
      </c>
      <c r="O12" s="65">
        <v>0</v>
      </c>
      <c r="P12" s="61">
        <v>0</v>
      </c>
      <c r="Q12" s="65">
        <v>0</v>
      </c>
      <c r="R12" s="61">
        <v>0</v>
      </c>
      <c r="S12" s="65">
        <v>0</v>
      </c>
      <c r="T12" s="61">
        <v>0</v>
      </c>
      <c r="U12" s="61">
        <v>0</v>
      </c>
      <c r="V12" s="65">
        <v>0</v>
      </c>
      <c r="W12" s="65">
        <v>0</v>
      </c>
      <c r="X12" s="61">
        <v>110198.63</v>
      </c>
    </row>
    <row r="13" spans="1:24" s="7" customFormat="1" ht="16.5" customHeight="1" x14ac:dyDescent="0.2">
      <c r="A13" s="49">
        <v>3</v>
      </c>
      <c r="B13" s="58" t="s">
        <v>56</v>
      </c>
      <c r="C13" s="17">
        <v>1365310.73</v>
      </c>
      <c r="D13" s="61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64">
        <v>0</v>
      </c>
      <c r="L13" s="61">
        <v>0</v>
      </c>
      <c r="M13" s="65">
        <v>520</v>
      </c>
      <c r="N13" s="61">
        <f>740000+527230.4</f>
        <v>1267230.3999999999</v>
      </c>
      <c r="O13" s="65">
        <v>0</v>
      </c>
      <c r="P13" s="61">
        <v>0</v>
      </c>
      <c r="Q13" s="65">
        <v>0</v>
      </c>
      <c r="R13" s="61">
        <v>0</v>
      </c>
      <c r="S13" s="65">
        <v>0</v>
      </c>
      <c r="T13" s="61">
        <v>0</v>
      </c>
      <c r="U13" s="61">
        <v>0</v>
      </c>
      <c r="V13" s="65">
        <v>0</v>
      </c>
      <c r="W13" s="65">
        <v>0</v>
      </c>
      <c r="X13" s="61">
        <v>98080.33</v>
      </c>
    </row>
    <row r="14" spans="1:24" s="7" customFormat="1" ht="16.5" customHeight="1" x14ac:dyDescent="0.2">
      <c r="A14" s="49">
        <v>4</v>
      </c>
      <c r="B14" s="58" t="s">
        <v>57</v>
      </c>
      <c r="C14" s="17">
        <v>1589954.74</v>
      </c>
      <c r="D14" s="61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64">
        <v>0</v>
      </c>
      <c r="L14" s="61">
        <v>0</v>
      </c>
      <c r="M14" s="65">
        <v>545.9</v>
      </c>
      <c r="N14" s="61">
        <v>1489000</v>
      </c>
      <c r="O14" s="65">
        <v>0</v>
      </c>
      <c r="P14" s="61">
        <v>0</v>
      </c>
      <c r="Q14" s="65">
        <v>0</v>
      </c>
      <c r="R14" s="61">
        <v>0</v>
      </c>
      <c r="S14" s="65">
        <v>0</v>
      </c>
      <c r="T14" s="61">
        <v>0</v>
      </c>
      <c r="U14" s="61">
        <v>0</v>
      </c>
      <c r="V14" s="65">
        <v>0</v>
      </c>
      <c r="W14" s="65">
        <v>0</v>
      </c>
      <c r="X14" s="61">
        <v>100954.74</v>
      </c>
    </row>
    <row r="15" spans="1:24" s="7" customFormat="1" ht="16.5" customHeight="1" x14ac:dyDescent="0.2">
      <c r="A15" s="49">
        <v>5</v>
      </c>
      <c r="B15" s="58" t="s">
        <v>58</v>
      </c>
      <c r="C15" s="17">
        <v>3235937.48</v>
      </c>
      <c r="D15" s="61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64">
        <v>0</v>
      </c>
      <c r="L15" s="61">
        <v>0</v>
      </c>
      <c r="M15" s="65">
        <v>1018</v>
      </c>
      <c r="N15" s="61">
        <v>3081793</v>
      </c>
      <c r="O15" s="65">
        <v>0</v>
      </c>
      <c r="P15" s="61">
        <v>0</v>
      </c>
      <c r="Q15" s="65">
        <v>0</v>
      </c>
      <c r="R15" s="61">
        <v>0</v>
      </c>
      <c r="S15" s="65">
        <v>0</v>
      </c>
      <c r="T15" s="61">
        <v>0</v>
      </c>
      <c r="U15" s="61">
        <v>0</v>
      </c>
      <c r="V15" s="65">
        <v>0</v>
      </c>
      <c r="W15" s="65">
        <v>0</v>
      </c>
      <c r="X15" s="61">
        <v>154144.48000000001</v>
      </c>
    </row>
    <row r="16" spans="1:24" s="7" customFormat="1" ht="16.5" customHeight="1" x14ac:dyDescent="0.2">
      <c r="A16" s="49">
        <v>6</v>
      </c>
      <c r="B16" s="58" t="s">
        <v>59</v>
      </c>
      <c r="C16" s="17">
        <v>1031528.19</v>
      </c>
      <c r="D16" s="61">
        <f>3535500-123009.99-1146670.48-235940-223912.18-29596.21-28753+73671-900000-50989.18+45519.17</f>
        <v>915819.12999999989</v>
      </c>
      <c r="E16" s="17">
        <v>0</v>
      </c>
      <c r="F16" s="17">
        <v>0</v>
      </c>
      <c r="G16" s="61">
        <f>3535500-123009.99-1146670.48-235940-223912.18-29596.21-28753+73671-900000-50989.18+45519.17</f>
        <v>915819.12999999989</v>
      </c>
      <c r="H16" s="17">
        <v>0</v>
      </c>
      <c r="I16" s="17">
        <v>0</v>
      </c>
      <c r="J16" s="17">
        <v>0</v>
      </c>
      <c r="K16" s="64">
        <v>0</v>
      </c>
      <c r="L16" s="61">
        <v>0</v>
      </c>
      <c r="M16" s="65">
        <v>0</v>
      </c>
      <c r="N16" s="61">
        <v>0</v>
      </c>
      <c r="O16" s="65">
        <v>0</v>
      </c>
      <c r="P16" s="61">
        <v>0</v>
      </c>
      <c r="Q16" s="65">
        <v>0</v>
      </c>
      <c r="R16" s="61">
        <v>0</v>
      </c>
      <c r="S16" s="65">
        <v>0</v>
      </c>
      <c r="T16" s="61">
        <v>0</v>
      </c>
      <c r="U16" s="61">
        <v>0</v>
      </c>
      <c r="V16" s="65">
        <v>0</v>
      </c>
      <c r="W16" s="65">
        <v>0</v>
      </c>
      <c r="X16" s="61">
        <v>115709.06</v>
      </c>
    </row>
    <row r="17" spans="1:24" s="7" customFormat="1" ht="16.5" customHeight="1" x14ac:dyDescent="0.2">
      <c r="A17" s="49">
        <v>7</v>
      </c>
      <c r="B17" s="58" t="s">
        <v>60</v>
      </c>
      <c r="C17" s="17">
        <v>2435611.2799999998</v>
      </c>
      <c r="D17" s="61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64">
        <v>0</v>
      </c>
      <c r="L17" s="61">
        <v>0</v>
      </c>
      <c r="M17" s="65">
        <v>775</v>
      </c>
      <c r="N17" s="61">
        <v>2324899</v>
      </c>
      <c r="O17" s="65">
        <v>0</v>
      </c>
      <c r="P17" s="61">
        <v>0</v>
      </c>
      <c r="Q17" s="65">
        <v>0</v>
      </c>
      <c r="R17" s="61">
        <v>0</v>
      </c>
      <c r="S17" s="65">
        <v>0</v>
      </c>
      <c r="T17" s="61">
        <v>0</v>
      </c>
      <c r="U17" s="61">
        <v>0</v>
      </c>
      <c r="V17" s="65">
        <v>0</v>
      </c>
      <c r="W17" s="65">
        <v>0</v>
      </c>
      <c r="X17" s="61">
        <v>110712.28</v>
      </c>
    </row>
    <row r="18" spans="1:24" s="7" customFormat="1" ht="16.5" customHeight="1" x14ac:dyDescent="0.2">
      <c r="A18" s="49">
        <v>8</v>
      </c>
      <c r="B18" s="58" t="s">
        <v>61</v>
      </c>
      <c r="C18" s="17">
        <v>2036856.85</v>
      </c>
      <c r="D18" s="61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64">
        <v>0</v>
      </c>
      <c r="L18" s="61">
        <v>0</v>
      </c>
      <c r="M18" s="65">
        <v>662.4</v>
      </c>
      <c r="N18" s="61">
        <v>1933215</v>
      </c>
      <c r="O18" s="65">
        <v>0</v>
      </c>
      <c r="P18" s="61">
        <v>0</v>
      </c>
      <c r="Q18" s="65">
        <v>0</v>
      </c>
      <c r="R18" s="61">
        <v>0</v>
      </c>
      <c r="S18" s="65">
        <v>0</v>
      </c>
      <c r="T18" s="61">
        <v>0</v>
      </c>
      <c r="U18" s="61">
        <v>0</v>
      </c>
      <c r="V18" s="65">
        <v>0</v>
      </c>
      <c r="W18" s="65">
        <v>0</v>
      </c>
      <c r="X18" s="61">
        <v>103641.85</v>
      </c>
    </row>
    <row r="19" spans="1:24" s="7" customFormat="1" ht="16.5" customHeight="1" x14ac:dyDescent="0.2">
      <c r="A19" s="49">
        <v>9</v>
      </c>
      <c r="B19" s="58" t="s">
        <v>62</v>
      </c>
      <c r="C19" s="17">
        <v>851610.6</v>
      </c>
      <c r="D19" s="61">
        <f>912500-150000</f>
        <v>762500</v>
      </c>
      <c r="E19" s="17">
        <v>150000</v>
      </c>
      <c r="F19" s="17">
        <v>0</v>
      </c>
      <c r="G19" s="17">
        <v>200000</v>
      </c>
      <c r="H19" s="17">
        <v>200000</v>
      </c>
      <c r="I19" s="17">
        <v>212500</v>
      </c>
      <c r="J19" s="17">
        <v>0</v>
      </c>
      <c r="K19" s="64">
        <v>0</v>
      </c>
      <c r="L19" s="61">
        <v>0</v>
      </c>
      <c r="M19" s="65">
        <v>0</v>
      </c>
      <c r="N19" s="61">
        <v>0</v>
      </c>
      <c r="O19" s="65">
        <v>0</v>
      </c>
      <c r="P19" s="61">
        <v>0</v>
      </c>
      <c r="Q19" s="65">
        <v>0</v>
      </c>
      <c r="R19" s="61">
        <v>0</v>
      </c>
      <c r="S19" s="65">
        <v>0</v>
      </c>
      <c r="T19" s="61">
        <v>0</v>
      </c>
      <c r="U19" s="61">
        <v>0</v>
      </c>
      <c r="V19" s="65">
        <v>0</v>
      </c>
      <c r="W19" s="65">
        <v>0</v>
      </c>
      <c r="X19" s="61">
        <v>89110.6</v>
      </c>
    </row>
    <row r="20" spans="1:24" s="7" customFormat="1" ht="16.5" customHeight="1" x14ac:dyDescent="0.2">
      <c r="A20" s="49">
        <v>10</v>
      </c>
      <c r="B20" s="58" t="s">
        <v>63</v>
      </c>
      <c r="C20" s="17">
        <v>4128989.07</v>
      </c>
      <c r="D20" s="61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64">
        <v>0</v>
      </c>
      <c r="L20" s="61">
        <v>0</v>
      </c>
      <c r="M20" s="65">
        <v>1418</v>
      </c>
      <c r="N20" s="61">
        <v>4044170</v>
      </c>
      <c r="O20" s="65">
        <v>0</v>
      </c>
      <c r="P20" s="61">
        <v>0</v>
      </c>
      <c r="Q20" s="65">
        <v>0</v>
      </c>
      <c r="R20" s="61">
        <v>0</v>
      </c>
      <c r="S20" s="65">
        <v>0</v>
      </c>
      <c r="T20" s="61">
        <v>0</v>
      </c>
      <c r="U20" s="61">
        <v>0</v>
      </c>
      <c r="V20" s="65">
        <v>0</v>
      </c>
      <c r="W20" s="65">
        <v>0</v>
      </c>
      <c r="X20" s="61">
        <v>84819.07</v>
      </c>
    </row>
    <row r="21" spans="1:24" s="7" customFormat="1" ht="16.5" customHeight="1" x14ac:dyDescent="0.2">
      <c r="A21" s="49">
        <v>11</v>
      </c>
      <c r="B21" s="58" t="s">
        <v>64</v>
      </c>
      <c r="C21" s="17">
        <v>687997.67</v>
      </c>
      <c r="D21" s="61">
        <f>666511.51-150000</f>
        <v>516511.51</v>
      </c>
      <c r="E21" s="17">
        <v>100000</v>
      </c>
      <c r="F21" s="17"/>
      <c r="G21" s="17">
        <v>130000</v>
      </c>
      <c r="H21" s="17">
        <v>120000</v>
      </c>
      <c r="I21" s="73">
        <v>166511.51</v>
      </c>
      <c r="J21" s="17">
        <v>0</v>
      </c>
      <c r="K21" s="64">
        <v>0</v>
      </c>
      <c r="L21" s="61">
        <v>0</v>
      </c>
      <c r="M21" s="65">
        <v>0</v>
      </c>
      <c r="N21" s="61">
        <v>0</v>
      </c>
      <c r="O21" s="65">
        <v>0</v>
      </c>
      <c r="P21" s="61">
        <v>0</v>
      </c>
      <c r="Q21" s="65">
        <v>0</v>
      </c>
      <c r="R21" s="61">
        <v>0</v>
      </c>
      <c r="S21" s="65">
        <v>0</v>
      </c>
      <c r="T21" s="61">
        <v>0</v>
      </c>
      <c r="U21" s="61">
        <v>0</v>
      </c>
      <c r="V21" s="65">
        <v>0</v>
      </c>
      <c r="W21" s="65">
        <v>0</v>
      </c>
      <c r="X21" s="61">
        <v>171486.16</v>
      </c>
    </row>
    <row r="22" spans="1:24" s="7" customFormat="1" ht="16.5" customHeight="1" x14ac:dyDescent="0.2">
      <c r="A22" s="49">
        <v>12</v>
      </c>
      <c r="B22" s="58" t="s">
        <v>65</v>
      </c>
      <c r="C22" s="17">
        <v>1658669.98</v>
      </c>
      <c r="D22" s="61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64">
        <v>0</v>
      </c>
      <c r="L22" s="61">
        <v>0</v>
      </c>
      <c r="M22" s="65">
        <v>474</v>
      </c>
      <c r="N22" s="61">
        <v>1573109</v>
      </c>
      <c r="O22" s="65">
        <v>0</v>
      </c>
      <c r="P22" s="61">
        <v>0</v>
      </c>
      <c r="Q22" s="65">
        <v>0</v>
      </c>
      <c r="R22" s="61">
        <v>0</v>
      </c>
      <c r="S22" s="65">
        <v>0</v>
      </c>
      <c r="T22" s="61">
        <v>0</v>
      </c>
      <c r="U22" s="61">
        <v>0</v>
      </c>
      <c r="V22" s="65">
        <v>0</v>
      </c>
      <c r="W22" s="65">
        <v>0</v>
      </c>
      <c r="X22" s="61">
        <v>85560.98</v>
      </c>
    </row>
    <row r="23" spans="1:24" s="7" customFormat="1" ht="16.5" customHeight="1" x14ac:dyDescent="0.2">
      <c r="A23" s="49">
        <v>13</v>
      </c>
      <c r="B23" s="58" t="s">
        <v>66</v>
      </c>
      <c r="C23" s="17">
        <v>2228953.2000000002</v>
      </c>
      <c r="D23" s="61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64">
        <v>0</v>
      </c>
      <c r="L23" s="61">
        <v>0</v>
      </c>
      <c r="M23" s="65">
        <v>648</v>
      </c>
      <c r="N23" s="61">
        <v>2157037</v>
      </c>
      <c r="O23" s="65">
        <v>0</v>
      </c>
      <c r="P23" s="61">
        <v>0</v>
      </c>
      <c r="Q23" s="65">
        <v>0</v>
      </c>
      <c r="R23" s="61">
        <v>0</v>
      </c>
      <c r="S23" s="65">
        <v>0</v>
      </c>
      <c r="T23" s="61">
        <v>0</v>
      </c>
      <c r="U23" s="61">
        <v>0</v>
      </c>
      <c r="V23" s="65">
        <v>0</v>
      </c>
      <c r="W23" s="65">
        <v>0</v>
      </c>
      <c r="X23" s="61">
        <v>71916.2</v>
      </c>
    </row>
    <row r="24" spans="1:24" s="7" customFormat="1" ht="16.5" customHeight="1" x14ac:dyDescent="0.2">
      <c r="A24" s="49">
        <v>14</v>
      </c>
      <c r="B24" s="58" t="s">
        <v>67</v>
      </c>
      <c r="C24" s="17">
        <v>6597433.04</v>
      </c>
      <c r="D24" s="61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64">
        <v>4</v>
      </c>
      <c r="L24" s="61">
        <v>6597433.04</v>
      </c>
      <c r="M24" s="65">
        <v>0</v>
      </c>
      <c r="N24" s="61">
        <v>0</v>
      </c>
      <c r="O24" s="65">
        <v>0</v>
      </c>
      <c r="P24" s="61">
        <v>0</v>
      </c>
      <c r="Q24" s="65">
        <v>0</v>
      </c>
      <c r="R24" s="61">
        <v>0</v>
      </c>
      <c r="S24" s="65">
        <v>0</v>
      </c>
      <c r="T24" s="61">
        <v>0</v>
      </c>
      <c r="U24" s="61">
        <v>0</v>
      </c>
      <c r="V24" s="65">
        <v>0</v>
      </c>
      <c r="W24" s="65">
        <v>0</v>
      </c>
      <c r="X24" s="61">
        <v>0</v>
      </c>
    </row>
    <row r="25" spans="1:24" s="7" customFormat="1" ht="16.5" customHeight="1" x14ac:dyDescent="0.2">
      <c r="A25" s="49">
        <v>15</v>
      </c>
      <c r="B25" s="58" t="s">
        <v>68</v>
      </c>
      <c r="C25" s="17">
        <v>1658662.81</v>
      </c>
      <c r="D25" s="61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64">
        <v>0</v>
      </c>
      <c r="L25" s="61">
        <v>0</v>
      </c>
      <c r="M25" s="65">
        <v>481</v>
      </c>
      <c r="N25" s="61">
        <v>1597515</v>
      </c>
      <c r="O25" s="65">
        <v>0</v>
      </c>
      <c r="P25" s="61">
        <v>0</v>
      </c>
      <c r="Q25" s="65">
        <v>0</v>
      </c>
      <c r="R25" s="61">
        <v>0</v>
      </c>
      <c r="S25" s="65">
        <v>0</v>
      </c>
      <c r="T25" s="61">
        <v>0</v>
      </c>
      <c r="U25" s="61">
        <v>0</v>
      </c>
      <c r="V25" s="65">
        <v>0</v>
      </c>
      <c r="W25" s="65">
        <v>0</v>
      </c>
      <c r="X25" s="61">
        <v>61147.81</v>
      </c>
    </row>
    <row r="26" spans="1:24" s="7" customFormat="1" ht="16.5" customHeight="1" x14ac:dyDescent="0.2">
      <c r="A26" s="49">
        <v>16</v>
      </c>
      <c r="B26" s="58" t="s">
        <v>69</v>
      </c>
      <c r="C26" s="17">
        <v>572669.19999999995</v>
      </c>
      <c r="D26" s="61">
        <f>710000-200000</f>
        <v>510000</v>
      </c>
      <c r="E26" s="17">
        <v>0</v>
      </c>
      <c r="F26" s="17">
        <v>0</v>
      </c>
      <c r="G26" s="17">
        <v>210000</v>
      </c>
      <c r="H26" s="17">
        <v>0</v>
      </c>
      <c r="I26" s="17">
        <v>300000</v>
      </c>
      <c r="J26" s="17">
        <v>0</v>
      </c>
      <c r="K26" s="64">
        <v>0</v>
      </c>
      <c r="L26" s="61">
        <v>0</v>
      </c>
      <c r="M26" s="65">
        <v>0</v>
      </c>
      <c r="N26" s="61">
        <v>0</v>
      </c>
      <c r="O26" s="65">
        <v>0</v>
      </c>
      <c r="P26" s="61">
        <v>0</v>
      </c>
      <c r="Q26" s="65">
        <v>0</v>
      </c>
      <c r="R26" s="61">
        <v>0</v>
      </c>
      <c r="S26" s="65">
        <v>0</v>
      </c>
      <c r="T26" s="61">
        <v>0</v>
      </c>
      <c r="U26" s="61">
        <v>0</v>
      </c>
      <c r="V26" s="65">
        <v>0</v>
      </c>
      <c r="W26" s="65">
        <v>0</v>
      </c>
      <c r="X26" s="61">
        <v>62669.2</v>
      </c>
    </row>
    <row r="27" spans="1:24" s="7" customFormat="1" ht="16.5" customHeight="1" x14ac:dyDescent="0.2">
      <c r="A27" s="49">
        <v>17</v>
      </c>
      <c r="B27" s="58" t="s">
        <v>70</v>
      </c>
      <c r="C27" s="17">
        <v>1721429.38</v>
      </c>
      <c r="D27" s="61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64">
        <v>0</v>
      </c>
      <c r="L27" s="61">
        <v>0</v>
      </c>
      <c r="M27" s="65">
        <v>490</v>
      </c>
      <c r="N27" s="61">
        <v>1629648</v>
      </c>
      <c r="O27" s="65">
        <v>0</v>
      </c>
      <c r="P27" s="61">
        <v>0</v>
      </c>
      <c r="Q27" s="65">
        <v>0</v>
      </c>
      <c r="R27" s="61">
        <v>0</v>
      </c>
      <c r="S27" s="65">
        <v>0</v>
      </c>
      <c r="T27" s="61">
        <v>0</v>
      </c>
      <c r="U27" s="61">
        <v>0</v>
      </c>
      <c r="V27" s="65">
        <v>0</v>
      </c>
      <c r="W27" s="65">
        <v>0</v>
      </c>
      <c r="X27" s="61">
        <v>91781.38</v>
      </c>
    </row>
    <row r="28" spans="1:24" s="7" customFormat="1" ht="25.5" customHeight="1" x14ac:dyDescent="0.2">
      <c r="A28" s="49">
        <v>18</v>
      </c>
      <c r="B28" s="58" t="s">
        <v>71</v>
      </c>
      <c r="C28" s="17">
        <v>1801625</v>
      </c>
      <c r="D28" s="61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64">
        <v>0</v>
      </c>
      <c r="L28" s="61">
        <v>0</v>
      </c>
      <c r="M28" s="65">
        <v>635</v>
      </c>
      <c r="N28" s="61">
        <v>1775000</v>
      </c>
      <c r="O28" s="65">
        <v>0</v>
      </c>
      <c r="P28" s="61">
        <v>0</v>
      </c>
      <c r="Q28" s="65">
        <v>0</v>
      </c>
      <c r="R28" s="61">
        <v>0</v>
      </c>
      <c r="S28" s="65">
        <v>0</v>
      </c>
      <c r="T28" s="61">
        <v>0</v>
      </c>
      <c r="U28" s="61">
        <v>0</v>
      </c>
      <c r="V28" s="65">
        <v>0</v>
      </c>
      <c r="W28" s="65">
        <v>0</v>
      </c>
      <c r="X28" s="61">
        <v>26625</v>
      </c>
    </row>
    <row r="29" spans="1:24" s="7" customFormat="1" ht="16.5" customHeight="1" x14ac:dyDescent="0.2">
      <c r="A29" s="49">
        <v>19</v>
      </c>
      <c r="B29" s="58" t="s">
        <v>72</v>
      </c>
      <c r="C29" s="17">
        <v>5428902</v>
      </c>
      <c r="D29" s="61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64">
        <v>3</v>
      </c>
      <c r="L29" s="61">
        <v>5362679.18</v>
      </c>
      <c r="M29" s="65">
        <v>0</v>
      </c>
      <c r="N29" s="61">
        <v>0</v>
      </c>
      <c r="O29" s="65">
        <v>0</v>
      </c>
      <c r="P29" s="61">
        <v>0</v>
      </c>
      <c r="Q29" s="65">
        <v>0</v>
      </c>
      <c r="R29" s="61">
        <v>0</v>
      </c>
      <c r="S29" s="65">
        <v>0</v>
      </c>
      <c r="T29" s="61">
        <v>0</v>
      </c>
      <c r="U29" s="61">
        <v>0</v>
      </c>
      <c r="V29" s="65">
        <v>0</v>
      </c>
      <c r="W29" s="65">
        <v>0</v>
      </c>
      <c r="X29" s="61">
        <v>66222.820000000007</v>
      </c>
    </row>
    <row r="30" spans="1:24" s="7" customFormat="1" ht="22.5" customHeight="1" x14ac:dyDescent="0.2">
      <c r="A30" s="49">
        <v>20</v>
      </c>
      <c r="B30" s="58" t="s">
        <v>73</v>
      </c>
      <c r="C30" s="17">
        <v>797474.9</v>
      </c>
      <c r="D30" s="61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64">
        <v>0</v>
      </c>
      <c r="L30" s="61">
        <v>0</v>
      </c>
      <c r="M30" s="65">
        <v>602</v>
      </c>
      <c r="N30" s="61">
        <v>712500</v>
      </c>
      <c r="O30" s="65">
        <v>0</v>
      </c>
      <c r="P30" s="61">
        <v>0</v>
      </c>
      <c r="Q30" s="65">
        <v>0</v>
      </c>
      <c r="R30" s="61">
        <v>0</v>
      </c>
      <c r="S30" s="65">
        <v>0</v>
      </c>
      <c r="T30" s="61">
        <v>0</v>
      </c>
      <c r="U30" s="61">
        <v>0</v>
      </c>
      <c r="V30" s="65">
        <v>0</v>
      </c>
      <c r="W30" s="65">
        <v>0</v>
      </c>
      <c r="X30" s="61">
        <v>84974.9</v>
      </c>
    </row>
    <row r="31" spans="1:24" s="7" customFormat="1" ht="16.5" customHeight="1" x14ac:dyDescent="0.2">
      <c r="A31" s="49">
        <v>21</v>
      </c>
      <c r="B31" s="58" t="s">
        <v>74</v>
      </c>
      <c r="C31" s="17">
        <v>3802279.71</v>
      </c>
      <c r="D31" s="61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64">
        <v>0</v>
      </c>
      <c r="L31" s="61">
        <v>0</v>
      </c>
      <c r="M31" s="65">
        <v>1285</v>
      </c>
      <c r="N31" s="61">
        <v>3725000</v>
      </c>
      <c r="O31" s="65">
        <v>0</v>
      </c>
      <c r="P31" s="61">
        <v>0</v>
      </c>
      <c r="Q31" s="65">
        <v>0</v>
      </c>
      <c r="R31" s="61">
        <v>0</v>
      </c>
      <c r="S31" s="65">
        <v>0</v>
      </c>
      <c r="T31" s="61">
        <v>0</v>
      </c>
      <c r="U31" s="61">
        <v>0</v>
      </c>
      <c r="V31" s="65">
        <v>0</v>
      </c>
      <c r="W31" s="65">
        <v>0</v>
      </c>
      <c r="X31" s="61">
        <v>77279.710000000006</v>
      </c>
    </row>
    <row r="32" spans="1:24" s="7" customFormat="1" ht="16.5" customHeight="1" x14ac:dyDescent="0.2">
      <c r="A32" s="49">
        <v>22</v>
      </c>
      <c r="B32" s="58" t="s">
        <v>75</v>
      </c>
      <c r="C32" s="17">
        <v>1774564.38</v>
      </c>
      <c r="D32" s="61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64">
        <v>0</v>
      </c>
      <c r="L32" s="61">
        <v>0</v>
      </c>
      <c r="M32" s="65">
        <v>611</v>
      </c>
      <c r="N32" s="61">
        <v>1713000</v>
      </c>
      <c r="O32" s="65">
        <v>0</v>
      </c>
      <c r="P32" s="61">
        <v>0</v>
      </c>
      <c r="Q32" s="65">
        <v>0</v>
      </c>
      <c r="R32" s="61">
        <v>0</v>
      </c>
      <c r="S32" s="65">
        <v>0</v>
      </c>
      <c r="T32" s="61">
        <v>0</v>
      </c>
      <c r="U32" s="61">
        <v>0</v>
      </c>
      <c r="V32" s="65">
        <v>0</v>
      </c>
      <c r="W32" s="65">
        <v>0</v>
      </c>
      <c r="X32" s="61">
        <v>61564.38</v>
      </c>
    </row>
    <row r="33" spans="1:24" s="7" customFormat="1" ht="16.5" customHeight="1" x14ac:dyDescent="0.2">
      <c r="A33" s="49">
        <v>23</v>
      </c>
      <c r="B33" s="58" t="s">
        <v>76</v>
      </c>
      <c r="C33" s="17">
        <v>900489.75</v>
      </c>
      <c r="D33" s="61">
        <f>1810000-810000-102747.87-100000</f>
        <v>797252.13</v>
      </c>
      <c r="E33" s="17">
        <v>0</v>
      </c>
      <c r="F33" s="17">
        <v>0</v>
      </c>
      <c r="G33" s="17">
        <v>0</v>
      </c>
      <c r="H33" s="17">
        <v>0</v>
      </c>
      <c r="I33" s="61">
        <f>1810000-810000-102747.87-100000</f>
        <v>797252.13</v>
      </c>
      <c r="J33" s="17">
        <v>0</v>
      </c>
      <c r="K33" s="64">
        <v>0</v>
      </c>
      <c r="L33" s="61">
        <v>0</v>
      </c>
      <c r="M33" s="65">
        <v>0</v>
      </c>
      <c r="N33" s="61">
        <v>0</v>
      </c>
      <c r="O33" s="65">
        <v>0</v>
      </c>
      <c r="P33" s="61">
        <v>0</v>
      </c>
      <c r="Q33" s="65">
        <v>0</v>
      </c>
      <c r="R33" s="61">
        <v>0</v>
      </c>
      <c r="S33" s="65">
        <v>0</v>
      </c>
      <c r="T33" s="61">
        <v>0</v>
      </c>
      <c r="U33" s="61">
        <v>0</v>
      </c>
      <c r="V33" s="65">
        <v>0</v>
      </c>
      <c r="W33" s="65">
        <v>0</v>
      </c>
      <c r="X33" s="61">
        <v>103237.62</v>
      </c>
    </row>
    <row r="34" spans="1:24" s="7" customFormat="1" ht="16.5" customHeight="1" x14ac:dyDescent="0.2">
      <c r="A34" s="49">
        <v>24</v>
      </c>
      <c r="B34" s="58" t="s">
        <v>77</v>
      </c>
      <c r="C34" s="17">
        <v>1572950.35</v>
      </c>
      <c r="D34" s="61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64">
        <v>0</v>
      </c>
      <c r="L34" s="61">
        <v>0</v>
      </c>
      <c r="M34" s="65">
        <v>501.3</v>
      </c>
      <c r="N34" s="61">
        <v>1488578</v>
      </c>
      <c r="O34" s="65">
        <v>0</v>
      </c>
      <c r="P34" s="61">
        <v>0</v>
      </c>
      <c r="Q34" s="65">
        <v>0</v>
      </c>
      <c r="R34" s="61">
        <v>0</v>
      </c>
      <c r="S34" s="65">
        <v>0</v>
      </c>
      <c r="T34" s="61">
        <v>0</v>
      </c>
      <c r="U34" s="61">
        <v>0</v>
      </c>
      <c r="V34" s="65">
        <v>0</v>
      </c>
      <c r="W34" s="65">
        <v>0</v>
      </c>
      <c r="X34" s="61">
        <v>84372.35</v>
      </c>
    </row>
    <row r="35" spans="1:24" s="7" customFormat="1" ht="16.5" customHeight="1" x14ac:dyDescent="0.2">
      <c r="A35" s="49">
        <v>25</v>
      </c>
      <c r="B35" s="58" t="s">
        <v>78</v>
      </c>
      <c r="C35" s="17">
        <v>1697171.27</v>
      </c>
      <c r="D35" s="61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64">
        <v>0</v>
      </c>
      <c r="L35" s="61">
        <v>0</v>
      </c>
      <c r="M35" s="65">
        <v>541</v>
      </c>
      <c r="N35" s="61">
        <v>1639743</v>
      </c>
      <c r="O35" s="65">
        <v>0</v>
      </c>
      <c r="P35" s="61">
        <v>0</v>
      </c>
      <c r="Q35" s="65">
        <v>0</v>
      </c>
      <c r="R35" s="61">
        <v>0</v>
      </c>
      <c r="S35" s="65">
        <v>0</v>
      </c>
      <c r="T35" s="61">
        <v>0</v>
      </c>
      <c r="U35" s="61">
        <v>0</v>
      </c>
      <c r="V35" s="65">
        <v>0</v>
      </c>
      <c r="W35" s="65">
        <v>0</v>
      </c>
      <c r="X35" s="61">
        <v>57428.27</v>
      </c>
    </row>
    <row r="36" spans="1:24" s="7" customFormat="1" ht="16.5" customHeight="1" x14ac:dyDescent="0.2">
      <c r="A36" s="49">
        <v>26</v>
      </c>
      <c r="B36" s="58" t="s">
        <v>79</v>
      </c>
      <c r="C36" s="17">
        <v>1469384.8</v>
      </c>
      <c r="D36" s="61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64">
        <v>0</v>
      </c>
      <c r="L36" s="61">
        <v>0</v>
      </c>
      <c r="M36" s="65">
        <v>489.3</v>
      </c>
      <c r="N36" s="61">
        <v>1392309</v>
      </c>
      <c r="O36" s="65">
        <v>0</v>
      </c>
      <c r="P36" s="61">
        <v>0</v>
      </c>
      <c r="Q36" s="65">
        <v>0</v>
      </c>
      <c r="R36" s="61">
        <v>0</v>
      </c>
      <c r="S36" s="65">
        <v>0</v>
      </c>
      <c r="T36" s="61">
        <v>0</v>
      </c>
      <c r="U36" s="61">
        <v>0</v>
      </c>
      <c r="V36" s="65">
        <v>0</v>
      </c>
      <c r="W36" s="65">
        <v>0</v>
      </c>
      <c r="X36" s="61">
        <v>77075.8</v>
      </c>
    </row>
    <row r="37" spans="1:24" s="7" customFormat="1" ht="16.5" customHeight="1" x14ac:dyDescent="0.2">
      <c r="A37" s="49">
        <v>27</v>
      </c>
      <c r="B37" s="58" t="s">
        <v>80</v>
      </c>
      <c r="C37" s="17">
        <v>893673.95</v>
      </c>
      <c r="D37" s="61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64">
        <v>0</v>
      </c>
      <c r="L37" s="61">
        <v>0</v>
      </c>
      <c r="M37" s="65">
        <v>306</v>
      </c>
      <c r="N37" s="61">
        <v>846753</v>
      </c>
      <c r="O37" s="65">
        <v>0</v>
      </c>
      <c r="P37" s="61">
        <v>0</v>
      </c>
      <c r="Q37" s="65">
        <v>0</v>
      </c>
      <c r="R37" s="61">
        <v>0</v>
      </c>
      <c r="S37" s="65">
        <v>0</v>
      </c>
      <c r="T37" s="61">
        <v>0</v>
      </c>
      <c r="U37" s="61">
        <v>0</v>
      </c>
      <c r="V37" s="65">
        <v>0</v>
      </c>
      <c r="W37" s="65">
        <v>0</v>
      </c>
      <c r="X37" s="61">
        <v>46920.95</v>
      </c>
    </row>
    <row r="38" spans="1:24" s="7" customFormat="1" ht="16.5" customHeight="1" x14ac:dyDescent="0.2">
      <c r="A38" s="49">
        <v>28</v>
      </c>
      <c r="B38" s="58" t="s">
        <v>81</v>
      </c>
      <c r="C38" s="17">
        <v>1768370.5</v>
      </c>
      <c r="D38" s="61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64">
        <v>0</v>
      </c>
      <c r="L38" s="61">
        <v>0</v>
      </c>
      <c r="M38" s="65">
        <v>600</v>
      </c>
      <c r="N38" s="61">
        <v>1670000</v>
      </c>
      <c r="O38" s="65">
        <v>0</v>
      </c>
      <c r="P38" s="61">
        <v>0</v>
      </c>
      <c r="Q38" s="65">
        <v>0</v>
      </c>
      <c r="R38" s="61">
        <v>0</v>
      </c>
      <c r="S38" s="65">
        <v>0</v>
      </c>
      <c r="T38" s="61">
        <v>0</v>
      </c>
      <c r="U38" s="61">
        <v>0</v>
      </c>
      <c r="V38" s="65">
        <v>0</v>
      </c>
      <c r="W38" s="65">
        <v>0</v>
      </c>
      <c r="X38" s="61">
        <v>98370.5</v>
      </c>
    </row>
    <row r="39" spans="1:24" s="7" customFormat="1" ht="16.5" customHeight="1" x14ac:dyDescent="0.2">
      <c r="A39" s="49">
        <v>29</v>
      </c>
      <c r="B39" s="58" t="s">
        <v>82</v>
      </c>
      <c r="C39" s="17">
        <v>2760394.77</v>
      </c>
      <c r="D39" s="61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64">
        <v>0</v>
      </c>
      <c r="L39" s="61">
        <v>0</v>
      </c>
      <c r="M39" s="65">
        <v>922</v>
      </c>
      <c r="N39" s="61">
        <v>2636000</v>
      </c>
      <c r="O39" s="65">
        <v>0</v>
      </c>
      <c r="P39" s="61">
        <v>0</v>
      </c>
      <c r="Q39" s="65">
        <v>0</v>
      </c>
      <c r="R39" s="61">
        <v>0</v>
      </c>
      <c r="S39" s="65">
        <v>0</v>
      </c>
      <c r="T39" s="61">
        <v>0</v>
      </c>
      <c r="U39" s="61">
        <v>0</v>
      </c>
      <c r="V39" s="65">
        <v>0</v>
      </c>
      <c r="W39" s="65">
        <v>0</v>
      </c>
      <c r="X39" s="61">
        <v>124394.77</v>
      </c>
    </row>
    <row r="40" spans="1:24" s="7" customFormat="1" ht="16.5" customHeight="1" x14ac:dyDescent="0.2">
      <c r="A40" s="49">
        <v>30</v>
      </c>
      <c r="B40" s="58" t="s">
        <v>299</v>
      </c>
      <c r="C40" s="17">
        <v>566196.46</v>
      </c>
      <c r="D40" s="61">
        <f>551000-50000</f>
        <v>501000</v>
      </c>
      <c r="E40" s="17">
        <v>100000</v>
      </c>
      <c r="F40" s="17"/>
      <c r="G40" s="17">
        <v>150000</v>
      </c>
      <c r="H40" s="17">
        <v>0</v>
      </c>
      <c r="I40" s="17">
        <v>251000</v>
      </c>
      <c r="J40" s="17">
        <v>0</v>
      </c>
      <c r="K40" s="64">
        <v>0</v>
      </c>
      <c r="L40" s="61">
        <v>0</v>
      </c>
      <c r="M40" s="65">
        <v>0</v>
      </c>
      <c r="N40" s="61">
        <v>0</v>
      </c>
      <c r="O40" s="65">
        <v>0</v>
      </c>
      <c r="P40" s="61">
        <v>0</v>
      </c>
      <c r="Q40" s="65">
        <v>0</v>
      </c>
      <c r="R40" s="61">
        <v>0</v>
      </c>
      <c r="S40" s="65">
        <v>0</v>
      </c>
      <c r="T40" s="61">
        <v>0</v>
      </c>
      <c r="U40" s="61">
        <v>0</v>
      </c>
      <c r="V40" s="65">
        <v>0</v>
      </c>
      <c r="W40" s="65">
        <v>0</v>
      </c>
      <c r="X40" s="61">
        <v>65196.46</v>
      </c>
    </row>
    <row r="41" spans="1:24" s="7" customFormat="1" ht="16.5" customHeight="1" x14ac:dyDescent="0.2">
      <c r="A41" s="49">
        <v>31</v>
      </c>
      <c r="B41" s="58" t="s">
        <v>300</v>
      </c>
      <c r="C41" s="17">
        <v>1319678.02</v>
      </c>
      <c r="D41" s="61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64">
        <v>0</v>
      </c>
      <c r="L41" s="61">
        <v>0</v>
      </c>
      <c r="M41" s="65">
        <v>662</v>
      </c>
      <c r="N41" s="61">
        <v>1224000</v>
      </c>
      <c r="O41" s="65">
        <v>0</v>
      </c>
      <c r="P41" s="61">
        <v>0</v>
      </c>
      <c r="Q41" s="65">
        <v>0</v>
      </c>
      <c r="R41" s="61">
        <v>0</v>
      </c>
      <c r="S41" s="65">
        <v>0</v>
      </c>
      <c r="T41" s="61">
        <v>0</v>
      </c>
      <c r="U41" s="61">
        <v>0</v>
      </c>
      <c r="V41" s="65">
        <v>0</v>
      </c>
      <c r="W41" s="65">
        <v>0</v>
      </c>
      <c r="X41" s="61">
        <v>95678.02</v>
      </c>
    </row>
    <row r="42" spans="1:24" s="7" customFormat="1" ht="16.5" customHeight="1" x14ac:dyDescent="0.2">
      <c r="A42" s="49">
        <v>32</v>
      </c>
      <c r="B42" s="58" t="s">
        <v>83</v>
      </c>
      <c r="C42" s="17">
        <v>1538924.87</v>
      </c>
      <c r="D42" s="61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64">
        <v>0</v>
      </c>
      <c r="L42" s="61">
        <v>0</v>
      </c>
      <c r="M42" s="65">
        <v>478</v>
      </c>
      <c r="N42" s="61">
        <v>1477641</v>
      </c>
      <c r="O42" s="65">
        <v>0</v>
      </c>
      <c r="P42" s="61">
        <v>0</v>
      </c>
      <c r="Q42" s="65">
        <v>0</v>
      </c>
      <c r="R42" s="61">
        <v>0</v>
      </c>
      <c r="S42" s="65">
        <v>0</v>
      </c>
      <c r="T42" s="61">
        <v>0</v>
      </c>
      <c r="U42" s="61">
        <v>0</v>
      </c>
      <c r="V42" s="65">
        <v>0</v>
      </c>
      <c r="W42" s="65">
        <v>0</v>
      </c>
      <c r="X42" s="61">
        <v>61283.87</v>
      </c>
    </row>
    <row r="43" spans="1:24" s="7" customFormat="1" ht="16.5" customHeight="1" x14ac:dyDescent="0.2">
      <c r="A43" s="49">
        <v>33</v>
      </c>
      <c r="B43" s="58" t="s">
        <v>84</v>
      </c>
      <c r="C43" s="17">
        <v>1537860.87</v>
      </c>
      <c r="D43" s="61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64">
        <v>0</v>
      </c>
      <c r="L43" s="61">
        <v>0</v>
      </c>
      <c r="M43" s="65">
        <v>478</v>
      </c>
      <c r="N43" s="61">
        <v>1476577</v>
      </c>
      <c r="O43" s="65">
        <v>0</v>
      </c>
      <c r="P43" s="61">
        <v>0</v>
      </c>
      <c r="Q43" s="65">
        <v>0</v>
      </c>
      <c r="R43" s="61">
        <v>0</v>
      </c>
      <c r="S43" s="65">
        <v>0</v>
      </c>
      <c r="T43" s="61">
        <v>0</v>
      </c>
      <c r="U43" s="61">
        <v>0</v>
      </c>
      <c r="V43" s="65">
        <v>0</v>
      </c>
      <c r="W43" s="65">
        <v>0</v>
      </c>
      <c r="X43" s="61">
        <v>61283.87</v>
      </c>
    </row>
    <row r="44" spans="1:24" s="7" customFormat="1" ht="16.5" customHeight="1" x14ac:dyDescent="0.2">
      <c r="A44" s="49">
        <v>34</v>
      </c>
      <c r="B44" s="58" t="s">
        <v>85</v>
      </c>
      <c r="C44" s="17">
        <v>1556488.03</v>
      </c>
      <c r="D44" s="61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64">
        <v>0</v>
      </c>
      <c r="L44" s="61">
        <v>0</v>
      </c>
      <c r="M44" s="65">
        <v>501.3</v>
      </c>
      <c r="N44" s="61">
        <v>1471398</v>
      </c>
      <c r="O44" s="65">
        <v>0</v>
      </c>
      <c r="P44" s="61">
        <v>0</v>
      </c>
      <c r="Q44" s="65">
        <v>0</v>
      </c>
      <c r="R44" s="61">
        <v>0</v>
      </c>
      <c r="S44" s="65">
        <v>0</v>
      </c>
      <c r="T44" s="61">
        <v>0</v>
      </c>
      <c r="U44" s="61">
        <v>0</v>
      </c>
      <c r="V44" s="65">
        <v>0</v>
      </c>
      <c r="W44" s="65">
        <v>0</v>
      </c>
      <c r="X44" s="61">
        <v>85090.03</v>
      </c>
    </row>
    <row r="45" spans="1:24" s="7" customFormat="1" ht="16.5" customHeight="1" x14ac:dyDescent="0.2">
      <c r="A45" s="49">
        <v>35</v>
      </c>
      <c r="B45" s="58" t="s">
        <v>86</v>
      </c>
      <c r="C45" s="17">
        <v>2773388.98</v>
      </c>
      <c r="D45" s="61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64">
        <v>0</v>
      </c>
      <c r="L45" s="61">
        <v>0</v>
      </c>
      <c r="M45" s="65">
        <v>1180</v>
      </c>
      <c r="N45" s="61">
        <v>2648222</v>
      </c>
      <c r="O45" s="65">
        <v>0</v>
      </c>
      <c r="P45" s="61">
        <v>0</v>
      </c>
      <c r="Q45" s="65">
        <v>0</v>
      </c>
      <c r="R45" s="61">
        <v>0</v>
      </c>
      <c r="S45" s="65">
        <v>0</v>
      </c>
      <c r="T45" s="61">
        <v>0</v>
      </c>
      <c r="U45" s="61">
        <v>0</v>
      </c>
      <c r="V45" s="65">
        <v>0</v>
      </c>
      <c r="W45" s="65">
        <v>0</v>
      </c>
      <c r="X45" s="61">
        <v>125166.98</v>
      </c>
    </row>
    <row r="46" spans="1:24" s="7" customFormat="1" ht="16.5" customHeight="1" x14ac:dyDescent="0.2">
      <c r="A46" s="49">
        <v>36</v>
      </c>
      <c r="B46" s="58" t="s">
        <v>87</v>
      </c>
      <c r="C46" s="17">
        <v>3658953.39</v>
      </c>
      <c r="D46" s="61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64">
        <v>0</v>
      </c>
      <c r="L46" s="61">
        <v>0</v>
      </c>
      <c r="M46" s="65">
        <v>1228</v>
      </c>
      <c r="N46" s="61">
        <v>3524000</v>
      </c>
      <c r="O46" s="65">
        <v>0</v>
      </c>
      <c r="P46" s="61">
        <v>0</v>
      </c>
      <c r="Q46" s="65">
        <v>0</v>
      </c>
      <c r="R46" s="61">
        <v>0</v>
      </c>
      <c r="S46" s="65">
        <v>0</v>
      </c>
      <c r="T46" s="61">
        <v>0</v>
      </c>
      <c r="U46" s="61">
        <v>0</v>
      </c>
      <c r="V46" s="65">
        <v>0</v>
      </c>
      <c r="W46" s="65">
        <v>0</v>
      </c>
      <c r="X46" s="61">
        <v>134953.39000000001</v>
      </c>
    </row>
    <row r="47" spans="1:24" s="7" customFormat="1" ht="16.5" customHeight="1" x14ac:dyDescent="0.2">
      <c r="A47" s="49">
        <v>37</v>
      </c>
      <c r="B47" s="58" t="s">
        <v>88</v>
      </c>
      <c r="C47" s="17">
        <v>1927602.64</v>
      </c>
      <c r="D47" s="61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64">
        <v>0</v>
      </c>
      <c r="L47" s="61">
        <v>0</v>
      </c>
      <c r="M47" s="65">
        <v>660</v>
      </c>
      <c r="N47" s="61">
        <v>1825652</v>
      </c>
      <c r="O47" s="65">
        <v>0</v>
      </c>
      <c r="P47" s="61">
        <v>0</v>
      </c>
      <c r="Q47" s="65">
        <v>0</v>
      </c>
      <c r="R47" s="61">
        <v>0</v>
      </c>
      <c r="S47" s="65">
        <v>0</v>
      </c>
      <c r="T47" s="61">
        <v>0</v>
      </c>
      <c r="U47" s="61">
        <v>0</v>
      </c>
      <c r="V47" s="65">
        <v>0</v>
      </c>
      <c r="W47" s="65">
        <v>0</v>
      </c>
      <c r="X47" s="61">
        <v>101950.64</v>
      </c>
    </row>
    <row r="48" spans="1:24" s="7" customFormat="1" ht="16.5" customHeight="1" x14ac:dyDescent="0.2">
      <c r="A48" s="49">
        <v>38</v>
      </c>
      <c r="B48" s="58" t="s">
        <v>89</v>
      </c>
      <c r="C48" s="17">
        <v>1099599.25</v>
      </c>
      <c r="D48" s="61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64">
        <v>0</v>
      </c>
      <c r="L48" s="61">
        <v>0</v>
      </c>
      <c r="M48" s="65">
        <v>410</v>
      </c>
      <c r="N48" s="61">
        <v>1022044</v>
      </c>
      <c r="O48" s="65">
        <v>0</v>
      </c>
      <c r="P48" s="61">
        <v>0</v>
      </c>
      <c r="Q48" s="65">
        <v>0</v>
      </c>
      <c r="R48" s="61">
        <v>0</v>
      </c>
      <c r="S48" s="65">
        <v>0</v>
      </c>
      <c r="T48" s="61">
        <v>0</v>
      </c>
      <c r="U48" s="61">
        <v>0</v>
      </c>
      <c r="V48" s="65">
        <v>0</v>
      </c>
      <c r="W48" s="65">
        <v>0</v>
      </c>
      <c r="X48" s="61">
        <v>77555.25</v>
      </c>
    </row>
    <row r="49" spans="1:24" s="7" customFormat="1" ht="16.5" customHeight="1" x14ac:dyDescent="0.2">
      <c r="A49" s="49">
        <v>39</v>
      </c>
      <c r="B49" s="58" t="s">
        <v>90</v>
      </c>
      <c r="C49" s="17">
        <v>2133441.2999999998</v>
      </c>
      <c r="D49" s="61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64">
        <v>0</v>
      </c>
      <c r="L49" s="61">
        <v>0</v>
      </c>
      <c r="M49" s="65">
        <v>714</v>
      </c>
      <c r="N49" s="61">
        <v>2029710</v>
      </c>
      <c r="O49" s="65">
        <v>0</v>
      </c>
      <c r="P49" s="61">
        <v>0</v>
      </c>
      <c r="Q49" s="65">
        <v>0</v>
      </c>
      <c r="R49" s="61">
        <v>0</v>
      </c>
      <c r="S49" s="65">
        <v>0</v>
      </c>
      <c r="T49" s="61">
        <v>0</v>
      </c>
      <c r="U49" s="61">
        <v>0</v>
      </c>
      <c r="V49" s="65">
        <v>0</v>
      </c>
      <c r="W49" s="65">
        <v>0</v>
      </c>
      <c r="X49" s="61">
        <v>103731.29999999999</v>
      </c>
    </row>
    <row r="50" spans="1:24" s="7" customFormat="1" ht="16.5" customHeight="1" x14ac:dyDescent="0.2">
      <c r="A50" s="49">
        <v>40</v>
      </c>
      <c r="B50" s="58" t="s">
        <v>91</v>
      </c>
      <c r="C50" s="17">
        <v>1662312.05</v>
      </c>
      <c r="D50" s="61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64">
        <v>0</v>
      </c>
      <c r="L50" s="61">
        <v>0</v>
      </c>
      <c r="M50" s="65">
        <v>490</v>
      </c>
      <c r="N50" s="61">
        <v>1596688</v>
      </c>
      <c r="O50" s="65">
        <v>0</v>
      </c>
      <c r="P50" s="61">
        <v>0</v>
      </c>
      <c r="Q50" s="65">
        <v>0</v>
      </c>
      <c r="R50" s="61">
        <v>0</v>
      </c>
      <c r="S50" s="65">
        <v>0</v>
      </c>
      <c r="T50" s="61">
        <v>0</v>
      </c>
      <c r="U50" s="61">
        <v>0</v>
      </c>
      <c r="V50" s="65">
        <v>0</v>
      </c>
      <c r="W50" s="65">
        <v>0</v>
      </c>
      <c r="X50" s="61">
        <v>65624.05</v>
      </c>
    </row>
    <row r="51" spans="1:24" s="7" customFormat="1" ht="16.5" customHeight="1" x14ac:dyDescent="0.2">
      <c r="A51" s="49">
        <v>41</v>
      </c>
      <c r="B51" s="58" t="s">
        <v>92</v>
      </c>
      <c r="C51" s="17">
        <v>1914290</v>
      </c>
      <c r="D51" s="61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64">
        <v>0</v>
      </c>
      <c r="L51" s="61">
        <v>0</v>
      </c>
      <c r="M51" s="65">
        <v>1008</v>
      </c>
      <c r="N51" s="61">
        <v>1886000</v>
      </c>
      <c r="O51" s="65">
        <v>0</v>
      </c>
      <c r="P51" s="61">
        <v>0</v>
      </c>
      <c r="Q51" s="65">
        <v>0</v>
      </c>
      <c r="R51" s="61">
        <v>0</v>
      </c>
      <c r="S51" s="65">
        <v>0</v>
      </c>
      <c r="T51" s="61">
        <v>0</v>
      </c>
      <c r="U51" s="61">
        <v>0</v>
      </c>
      <c r="V51" s="65">
        <v>0</v>
      </c>
      <c r="W51" s="65">
        <v>0</v>
      </c>
      <c r="X51" s="61">
        <v>28290</v>
      </c>
    </row>
    <row r="52" spans="1:24" s="7" customFormat="1" ht="16.5" customHeight="1" x14ac:dyDescent="0.2">
      <c r="A52" s="49">
        <v>42</v>
      </c>
      <c r="B52" s="58" t="s">
        <v>93</v>
      </c>
      <c r="C52" s="17">
        <v>5370252.0999999996</v>
      </c>
      <c r="D52" s="61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64">
        <v>0</v>
      </c>
      <c r="L52" s="61">
        <v>0</v>
      </c>
      <c r="M52" s="65">
        <v>1722</v>
      </c>
      <c r="N52" s="61">
        <v>5204873</v>
      </c>
      <c r="O52" s="65">
        <v>0</v>
      </c>
      <c r="P52" s="61">
        <v>0</v>
      </c>
      <c r="Q52" s="65">
        <v>0</v>
      </c>
      <c r="R52" s="61">
        <v>0</v>
      </c>
      <c r="S52" s="65">
        <v>0</v>
      </c>
      <c r="T52" s="61">
        <v>0</v>
      </c>
      <c r="U52" s="61">
        <v>0</v>
      </c>
      <c r="V52" s="65">
        <v>0</v>
      </c>
      <c r="W52" s="65">
        <v>0</v>
      </c>
      <c r="X52" s="61">
        <v>165379.1</v>
      </c>
    </row>
    <row r="53" spans="1:24" s="7" customFormat="1" ht="24" customHeight="1" x14ac:dyDescent="0.2">
      <c r="A53" s="49">
        <v>43</v>
      </c>
      <c r="B53" s="58" t="s">
        <v>94</v>
      </c>
      <c r="C53" s="17">
        <v>689576.9</v>
      </c>
      <c r="D53" s="61">
        <f>834500-200000</f>
        <v>634500</v>
      </c>
      <c r="E53" s="17">
        <v>0</v>
      </c>
      <c r="F53" s="17">
        <v>0</v>
      </c>
      <c r="G53" s="17">
        <v>0</v>
      </c>
      <c r="H53" s="17">
        <v>0</v>
      </c>
      <c r="I53" s="17">
        <v>634500</v>
      </c>
      <c r="J53" s="17">
        <v>0</v>
      </c>
      <c r="K53" s="64">
        <v>0</v>
      </c>
      <c r="L53" s="61">
        <v>0</v>
      </c>
      <c r="M53" s="65">
        <v>0</v>
      </c>
      <c r="N53" s="61">
        <v>0</v>
      </c>
      <c r="O53" s="65">
        <v>0</v>
      </c>
      <c r="P53" s="61">
        <v>0</v>
      </c>
      <c r="Q53" s="65">
        <v>0</v>
      </c>
      <c r="R53" s="61">
        <v>0</v>
      </c>
      <c r="S53" s="65">
        <v>0</v>
      </c>
      <c r="T53" s="61">
        <v>0</v>
      </c>
      <c r="U53" s="61">
        <v>0</v>
      </c>
      <c r="V53" s="65">
        <v>0</v>
      </c>
      <c r="W53" s="65">
        <v>0</v>
      </c>
      <c r="X53" s="61">
        <v>55076.9</v>
      </c>
    </row>
    <row r="54" spans="1:24" s="7" customFormat="1" ht="16.5" customHeight="1" x14ac:dyDescent="0.2">
      <c r="A54" s="49">
        <v>44</v>
      </c>
      <c r="B54" s="58" t="s">
        <v>95</v>
      </c>
      <c r="C54" s="17">
        <v>2650233.54</v>
      </c>
      <c r="D54" s="61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64">
        <v>0</v>
      </c>
      <c r="L54" s="61">
        <v>0</v>
      </c>
      <c r="M54" s="65">
        <v>715.6</v>
      </c>
      <c r="N54" s="61">
        <v>2576023.6800000002</v>
      </c>
      <c r="O54" s="65">
        <v>0</v>
      </c>
      <c r="P54" s="61">
        <v>0</v>
      </c>
      <c r="Q54" s="65">
        <v>0</v>
      </c>
      <c r="R54" s="61">
        <v>0</v>
      </c>
      <c r="S54" s="65">
        <v>0</v>
      </c>
      <c r="T54" s="61">
        <v>0</v>
      </c>
      <c r="U54" s="61">
        <v>0</v>
      </c>
      <c r="V54" s="65">
        <v>0</v>
      </c>
      <c r="W54" s="65">
        <v>0</v>
      </c>
      <c r="X54" s="61">
        <v>74209.86</v>
      </c>
    </row>
    <row r="55" spans="1:24" s="7" customFormat="1" ht="16.5" customHeight="1" x14ac:dyDescent="0.2">
      <c r="A55" s="49">
        <v>45</v>
      </c>
      <c r="B55" s="58" t="s">
        <v>96</v>
      </c>
      <c r="C55" s="17">
        <v>2227391.2599999998</v>
      </c>
      <c r="D55" s="61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64">
        <v>0</v>
      </c>
      <c r="L55" s="61">
        <v>0</v>
      </c>
      <c r="M55" s="65">
        <v>579</v>
      </c>
      <c r="N55" s="61">
        <v>2159756.4</v>
      </c>
      <c r="O55" s="65">
        <v>0</v>
      </c>
      <c r="P55" s="61">
        <v>0</v>
      </c>
      <c r="Q55" s="65">
        <v>0</v>
      </c>
      <c r="R55" s="61">
        <v>0</v>
      </c>
      <c r="S55" s="65">
        <v>0</v>
      </c>
      <c r="T55" s="61">
        <v>0</v>
      </c>
      <c r="U55" s="61">
        <v>0</v>
      </c>
      <c r="V55" s="65">
        <v>0</v>
      </c>
      <c r="W55" s="65">
        <v>0</v>
      </c>
      <c r="X55" s="61">
        <v>67634.86</v>
      </c>
    </row>
    <row r="56" spans="1:24" s="7" customFormat="1" ht="16.5" customHeight="1" x14ac:dyDescent="0.2">
      <c r="A56" s="49">
        <v>46</v>
      </c>
      <c r="B56" s="58" t="s">
        <v>98</v>
      </c>
      <c r="C56" s="17">
        <v>3298716.52</v>
      </c>
      <c r="D56" s="61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64">
        <v>2</v>
      </c>
      <c r="L56" s="61">
        <v>3298716.52</v>
      </c>
      <c r="M56" s="65">
        <v>0</v>
      </c>
      <c r="N56" s="61">
        <v>0</v>
      </c>
      <c r="O56" s="65">
        <v>0</v>
      </c>
      <c r="P56" s="61">
        <v>0</v>
      </c>
      <c r="Q56" s="65">
        <v>0</v>
      </c>
      <c r="R56" s="61">
        <v>0</v>
      </c>
      <c r="S56" s="65">
        <v>0</v>
      </c>
      <c r="T56" s="61">
        <v>0</v>
      </c>
      <c r="U56" s="61">
        <v>0</v>
      </c>
      <c r="V56" s="65">
        <v>0</v>
      </c>
      <c r="W56" s="65">
        <v>0</v>
      </c>
      <c r="X56" s="61">
        <v>0</v>
      </c>
    </row>
    <row r="57" spans="1:24" s="7" customFormat="1" ht="16.5" customHeight="1" x14ac:dyDescent="0.2">
      <c r="A57" s="49">
        <v>47</v>
      </c>
      <c r="B57" s="58" t="s">
        <v>99</v>
      </c>
      <c r="C57" s="17">
        <v>3619268</v>
      </c>
      <c r="D57" s="61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64">
        <v>2</v>
      </c>
      <c r="L57" s="61">
        <v>3562480.83</v>
      </c>
      <c r="M57" s="65">
        <v>0</v>
      </c>
      <c r="N57" s="61">
        <v>0</v>
      </c>
      <c r="O57" s="65">
        <v>0</v>
      </c>
      <c r="P57" s="61">
        <v>0</v>
      </c>
      <c r="Q57" s="65">
        <v>0</v>
      </c>
      <c r="R57" s="61">
        <v>0</v>
      </c>
      <c r="S57" s="65">
        <v>0</v>
      </c>
      <c r="T57" s="61">
        <v>0</v>
      </c>
      <c r="U57" s="61">
        <v>0</v>
      </c>
      <c r="V57" s="65">
        <v>0</v>
      </c>
      <c r="W57" s="65">
        <v>0</v>
      </c>
      <c r="X57" s="61">
        <v>56787.17</v>
      </c>
    </row>
    <row r="58" spans="1:24" s="7" customFormat="1" ht="15" customHeight="1" x14ac:dyDescent="0.2">
      <c r="A58" s="1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48" customFormat="1" ht="25.5" customHeight="1" x14ac:dyDescent="0.25">
      <c r="A59" s="1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48" customFormat="1" ht="25.5" customHeight="1" x14ac:dyDescent="0.25">
      <c r="A60" s="1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s="48" customFormat="1" ht="25.5" customHeight="1" x14ac:dyDescent="0.25">
      <c r="A61" s="108" t="s">
        <v>302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</row>
    <row r="62" spans="1:24" s="48" customFormat="1" x14ac:dyDescent="0.25">
      <c r="A62" s="1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48" customFormat="1" x14ac:dyDescent="0.25">
      <c r="A63" s="12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48" customFormat="1" ht="25.5" customHeight="1" x14ac:dyDescent="0.25">
      <c r="A64" s="1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ht="25.5" customHeight="1" x14ac:dyDescent="0.25"/>
    <row r="66" ht="25.5" customHeight="1" x14ac:dyDescent="0.25"/>
    <row r="68" ht="25.5" customHeight="1" x14ac:dyDescent="0.25"/>
  </sheetData>
  <autoFilter ref="A9:X75"/>
  <mergeCells count="20">
    <mergeCell ref="A10:B10"/>
    <mergeCell ref="A61:X61"/>
    <mergeCell ref="S6:T7"/>
    <mergeCell ref="U6:U7"/>
    <mergeCell ref="V6:V7"/>
    <mergeCell ref="X6:X7"/>
    <mergeCell ref="W6:W7"/>
    <mergeCell ref="Q6:R7"/>
    <mergeCell ref="O6:P7"/>
    <mergeCell ref="M6:N7"/>
    <mergeCell ref="K6:L7"/>
    <mergeCell ref="D6:J6"/>
    <mergeCell ref="D5:T5"/>
    <mergeCell ref="C5:C7"/>
    <mergeCell ref="B5:B8"/>
    <mergeCell ref="A5:A8"/>
    <mergeCell ref="T1:X1"/>
    <mergeCell ref="A4:X4"/>
    <mergeCell ref="N2:X2"/>
    <mergeCell ref="U5:X5"/>
  </mergeCells>
  <pageMargins left="0.11811023622047245" right="0.11811023622047245" top="0.15748031496062992" bottom="0.15748031496062992" header="0.31496062992125984" footer="0.31496062992125984"/>
  <pageSetup paperSize="9" scale="85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Едачева</cp:lastModifiedBy>
  <cp:lastPrinted>2017-09-05T06:25:50Z</cp:lastPrinted>
  <dcterms:created xsi:type="dcterms:W3CDTF">2016-08-31T07:08:28Z</dcterms:created>
  <dcterms:modified xsi:type="dcterms:W3CDTF">2017-09-05T06:26:29Z</dcterms:modified>
</cp:coreProperties>
</file>