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6\05\P_483_О\"/>
    </mc:Choice>
  </mc:AlternateContent>
  <bookViews>
    <workbookView xWindow="240" yWindow="15" windowWidth="19995" windowHeight="8190" activeTab="2"/>
  </bookViews>
  <sheets>
    <sheet name="Пр 1" sheetId="2" r:id="rId1"/>
    <sheet name="Пр 2" sheetId="4" r:id="rId2"/>
    <sheet name="Пр 3" sheetId="5" r:id="rId3"/>
    <sheet name="Лист1" sheetId="6" r:id="rId4"/>
  </sheets>
  <calcPr calcId="152511"/>
</workbook>
</file>

<file path=xl/calcChain.xml><?xml version="1.0" encoding="utf-8"?>
<calcChain xmlns="http://schemas.openxmlformats.org/spreadsheetml/2006/main">
  <c r="K16" i="2" l="1"/>
  <c r="L16" i="2"/>
  <c r="J16" i="2"/>
  <c r="J11" i="2"/>
  <c r="J9" i="2" s="1"/>
  <c r="J27" i="2" s="1"/>
  <c r="J12" i="2"/>
  <c r="K10" i="5" l="1"/>
  <c r="L10" i="5"/>
  <c r="L9" i="5" s="1"/>
  <c r="J13" i="5"/>
  <c r="K9" i="5"/>
  <c r="K13" i="5" s="1"/>
  <c r="J10" i="5"/>
  <c r="J9" i="5"/>
  <c r="K11" i="5"/>
  <c r="L11" i="5"/>
  <c r="J11" i="5"/>
  <c r="L13" i="5" l="1"/>
  <c r="J19" i="4" l="1"/>
  <c r="K23" i="4"/>
  <c r="L23" i="4"/>
  <c r="J23" i="4"/>
  <c r="K26" i="2"/>
  <c r="L26" i="2"/>
  <c r="J26" i="2"/>
  <c r="K25" i="2"/>
  <c r="L25" i="2"/>
  <c r="J25" i="2"/>
  <c r="L11" i="2"/>
  <c r="L9" i="2" s="1"/>
  <c r="L27" i="2" s="1"/>
  <c r="K11" i="2"/>
  <c r="K17" i="4"/>
  <c r="L17" i="4"/>
  <c r="J17" i="4"/>
  <c r="K9" i="2" l="1"/>
  <c r="K27" i="2" s="1"/>
  <c r="K9" i="4"/>
  <c r="L9" i="4"/>
  <c r="J9" i="4"/>
  <c r="L13" i="4"/>
  <c r="K13" i="4"/>
  <c r="K25" i="4" s="1"/>
  <c r="K26" i="4" s="1"/>
  <c r="J13" i="4"/>
  <c r="J25" i="4" s="1"/>
  <c r="L24" i="2"/>
  <c r="L25" i="4" l="1"/>
  <c r="L26" i="4" s="1"/>
  <c r="J24" i="2"/>
  <c r="K24" i="2"/>
  <c r="K30" i="2" s="1"/>
  <c r="J26" i="4"/>
  <c r="J14" i="5"/>
  <c r="K14" i="5"/>
  <c r="K32" i="2" s="1"/>
  <c r="L14" i="5"/>
  <c r="L32" i="2" l="1"/>
  <c r="M32" i="2" s="1"/>
  <c r="J32" i="2"/>
  <c r="L30" i="2"/>
  <c r="J30" i="2"/>
  <c r="M30" i="2" s="1"/>
</calcChain>
</file>

<file path=xl/sharedStrings.xml><?xml version="1.0" encoding="utf-8"?>
<sst xmlns="http://schemas.openxmlformats.org/spreadsheetml/2006/main" count="316" uniqueCount="164">
  <si>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</si>
  <si>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</si>
  <si>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</si>
  <si>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</si>
  <si>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</si>
  <si>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Реализация отдельных государственных полномочий по вопросам административного законодательства </t>
  </si>
  <si>
    <t xml:space="preserve">Мероприятия по проведению всероссийской сельскохозяйственной переписи в 2016 году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</si>
  <si>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</si>
  <si>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</si>
  <si>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</si>
  <si>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</si>
  <si>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</si>
  <si>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</si>
  <si>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</si>
  <si>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</si>
  <si>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</si>
  <si>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</si>
  <si>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</si>
  <si>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</si>
  <si>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</si>
  <si>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</si>
  <si>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Приложение 1
к муниципальной  программе округа Муром 
«Муниципальное управление»  на 2016-2018 гг.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</si>
  <si>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</si>
  <si>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</si>
  <si>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</si>
  <si>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</si>
  <si>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1.3</t>
  </si>
  <si>
    <t>2.</t>
  </si>
  <si>
    <t>2.1</t>
  </si>
  <si>
    <t>2.2</t>
  </si>
  <si>
    <t>2.3</t>
  </si>
  <si>
    <t>2.4</t>
  </si>
  <si>
    <t>2.5</t>
  </si>
  <si>
    <t>2.6</t>
  </si>
  <si>
    <t>703</t>
  </si>
  <si>
    <t>0102</t>
  </si>
  <si>
    <t>10101Г0110</t>
  </si>
  <si>
    <t>0104</t>
  </si>
  <si>
    <t>1010100110</t>
  </si>
  <si>
    <t>000</t>
  </si>
  <si>
    <t>МБ</t>
  </si>
  <si>
    <t>0000</t>
  </si>
  <si>
    <t>0100</t>
  </si>
  <si>
    <t>Расходы на выплаты по оплате труда работников органов местного самоуправления</t>
  </si>
  <si>
    <t>Расходы на обеспечение функций органов местного самоуправления</t>
  </si>
  <si>
    <t>1010100190</t>
  </si>
  <si>
    <t>1010100000</t>
  </si>
  <si>
    <t>Расходы на выплаты по оплате труда Главы муниципального образования</t>
  </si>
  <si>
    <t>1010200000</t>
  </si>
  <si>
    <t>0105</t>
  </si>
  <si>
    <t>0405</t>
  </si>
  <si>
    <t>1010253910</t>
  </si>
  <si>
    <t>ФБ</t>
  </si>
  <si>
    <t>ОБ</t>
  </si>
  <si>
    <t>1010270020</t>
  </si>
  <si>
    <t>1010251200</t>
  </si>
  <si>
    <t>0113</t>
  </si>
  <si>
    <t>1010259300</t>
  </si>
  <si>
    <t>10102R0551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</si>
  <si>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</si>
  <si>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Приложение 2
к муниципальной  программе округа Муром 
«Муниципальное управление»  на 2016-2018 гг.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</si>
  <si>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</si>
  <si>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</si>
  <si>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>Аппарат управления Администрации округа Муром</t>
  </si>
  <si>
    <t xml:space="preserve">Аппарат управления Администрации округа Муром </t>
  </si>
  <si>
    <t xml:space="preserve">Отдел  мобилизационной работы и общественной безопасности Администрации округа Муром </t>
  </si>
  <si>
    <t>Комиссии по вопросам административного законодательства Администрации округа Муром №1, №2</t>
  </si>
  <si>
    <t>Отдел экономики Администрации округа Муром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</si>
  <si>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</si>
  <si>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</si>
  <si>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</si>
  <si>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</si>
  <si>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</si>
  <si>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</si>
  <si>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</si>
  <si>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</si>
  <si>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</si>
  <si>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</si>
  <si>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</si>
  <si>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</si>
  <si>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</si>
  <si>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</si>
  <si>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</si>
  <si>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</si>
  <si>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</si>
  <si>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</si>
  <si>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</si>
  <si>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</si>
  <si>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</si>
  <si>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</si>
  <si>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</si>
  <si>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</si>
  <si>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</si>
  <si>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</si>
  <si>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</si>
  <si>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</si>
  <si>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</si>
  <si>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</si>
  <si>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</si>
  <si>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</si>
  <si>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</si>
  <si>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</si>
  <si>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Приложение 3
к муниципальной  программе округа Муром 
«Муниципальное управление»  на 2016-2018 гг.</t>
  </si>
  <si>
    <t>1030100000</t>
  </si>
  <si>
    <t>1202</t>
  </si>
  <si>
    <t>1200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</si>
  <si>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</si>
  <si>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</si>
  <si>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</si>
  <si>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</si>
  <si>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</si>
  <si>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</si>
  <si>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</si>
  <si>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</si>
  <si>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</si>
  <si>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</si>
  <si>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</si>
  <si>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</si>
  <si>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</si>
  <si>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</si>
  <si>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</si>
  <si>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владельцев личных подсобных хозяйств (ЛПХ), получивщих государственную поддержку в виде возмещения части процентной ставки по кредитам</t>
  </si>
  <si>
    <t>Количество обслуживаемых учреждений</t>
  </si>
  <si>
    <t>Количество обслуживаемых АРМ</t>
  </si>
  <si>
    <t>Количество кандидатов в присяжные заседатели</t>
  </si>
  <si>
    <t>Обеспечение роста уровня выполнения учреждениями муниципального задания, обеспечение качества оказания услуг.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</si>
  <si>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</si>
  <si>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</si>
  <si>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</si>
  <si>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</si>
  <si>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</si>
  <si>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</si>
  <si>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</si>
  <si>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</si>
  <si>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</si>
  <si>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</si>
  <si>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</si>
  <si>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</si>
  <si>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</si>
  <si>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</si>
  <si>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</si>
  <si>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</si>
  <si>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</si>
  <si>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Основное мероприятие "Освещение деятельности органов местного самоуправления в печатных средствах массовой информации"</t>
  </si>
  <si>
    <t>600</t>
  </si>
  <si>
    <t>Расходы на обеспечение деятельности  (оказание услуг) муниципального автономного учреждения "Муромский меридиан"</t>
  </si>
  <si>
    <t>1010250550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</si>
  <si>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</si>
  <si>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1.4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</si>
  <si>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</si>
  <si>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</si>
  <si>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</si>
  <si>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3.4</t>
  </si>
  <si>
    <t>Проведение государственных праздников и дат, премии и гранты</t>
  </si>
  <si>
    <t>Освещение деятельности органов местного самоуправления на телевидении, производство и выпуск телевизионных программ</t>
  </si>
  <si>
    <t>Расходы на обеспечение деятельности муниципального автономного учреждения "Муромский меридиан"  (выполнение работ )</t>
  </si>
  <si>
    <t>621</t>
  </si>
  <si>
    <t>Количество телепередач, час</t>
  </si>
  <si>
    <t>Количество печатных страниц, шт</t>
  </si>
  <si>
    <t>0412</t>
  </si>
  <si>
    <t>10101S0080</t>
  </si>
  <si>
    <t>Обеспечение градостроительной деятельности</t>
  </si>
  <si>
    <t>Управление архитектуры и градостроительства Администрации округа Муром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</si>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</sst>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2" fillId="0" borderId="6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37" workbookViewId="0">
      <selection activeCell="M24" sqref="M24:M27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8.28515625" customWidth="1"/>
    <col min="11" max="11" width="9" customWidth="1"/>
    <col min="13" max="13" width="12" customWidth="1"/>
    <col min="14" max="16" width="6.42578125" customWidth="1"/>
  </cols>
  <sheetData>
    <row r="1" spans="1:16" ht="4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3"/>
      <c r="K1" s="31" t="s">
        <v>21</v>
      </c>
      <c r="L1" s="31"/>
      <c r="M1" s="31"/>
      <c r="N1" s="31"/>
      <c r="O1" s="31"/>
      <c r="P1" s="31"/>
    </row>
    <row r="2" spans="1:16" ht="35.2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3.75" customHeight="1" x14ac:dyDescent="0.25"/>
    <row r="4" spans="1:16" ht="33" customHeight="1" x14ac:dyDescent="0.25">
      <c r="A4" s="32" t="s">
        <v>7</v>
      </c>
      <c r="B4" s="32" t="s">
        <v>8</v>
      </c>
      <c r="C4" s="32" t="s">
        <v>9</v>
      </c>
      <c r="D4" s="32" t="s">
        <v>10</v>
      </c>
      <c r="E4" s="32" t="s">
        <v>11</v>
      </c>
      <c r="F4" s="32"/>
      <c r="G4" s="32"/>
      <c r="H4" s="32"/>
      <c r="I4" s="34" t="s">
        <v>12</v>
      </c>
      <c r="J4" s="32" t="s">
        <v>13</v>
      </c>
      <c r="K4" s="32"/>
      <c r="L4" s="32"/>
      <c r="M4" s="32" t="s">
        <v>14</v>
      </c>
      <c r="N4" s="32">
        <v>2016</v>
      </c>
      <c r="O4" s="32">
        <v>2017</v>
      </c>
      <c r="P4" s="32">
        <v>2018</v>
      </c>
    </row>
    <row r="5" spans="1:16" x14ac:dyDescent="0.25">
      <c r="A5" s="32"/>
      <c r="B5" s="32"/>
      <c r="C5" s="32"/>
      <c r="D5" s="32"/>
      <c r="E5" s="32" t="s">
        <v>15</v>
      </c>
      <c r="F5" s="2" t="s">
        <v>16</v>
      </c>
      <c r="G5" s="32" t="s">
        <v>18</v>
      </c>
      <c r="H5" s="32" t="s">
        <v>19</v>
      </c>
      <c r="I5" s="35"/>
      <c r="J5" s="32">
        <v>2016</v>
      </c>
      <c r="K5" s="32">
        <v>2017</v>
      </c>
      <c r="L5" s="32">
        <v>2018</v>
      </c>
      <c r="M5" s="32"/>
      <c r="N5" s="32"/>
      <c r="O5" s="32"/>
      <c r="P5" s="32"/>
    </row>
    <row r="6" spans="1:16" ht="15" customHeight="1" x14ac:dyDescent="0.25">
      <c r="A6" s="32"/>
      <c r="B6" s="32"/>
      <c r="C6" s="32"/>
      <c r="D6" s="32"/>
      <c r="E6" s="32"/>
      <c r="F6" s="2" t="s">
        <v>17</v>
      </c>
      <c r="G6" s="32"/>
      <c r="H6" s="32"/>
      <c r="I6" s="36"/>
      <c r="J6" s="32"/>
      <c r="K6" s="32"/>
      <c r="L6" s="32"/>
      <c r="M6" s="32"/>
      <c r="N6" s="32"/>
      <c r="O6" s="32"/>
      <c r="P6" s="32"/>
    </row>
    <row r="7" spans="1:16" ht="28.5" customHeight="1" x14ac:dyDescent="0.25">
      <c r="A7" s="37" t="s">
        <v>109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5.75" customHeight="1" x14ac:dyDescent="0.25">
      <c r="A8" s="37" t="s">
        <v>110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42" customHeight="1" x14ac:dyDescent="0.25">
      <c r="A9" s="14" t="s">
        <v>20</v>
      </c>
      <c r="B9" s="14" t="s">
        <v>136</v>
      </c>
      <c r="C9" s="14" t="s">
        <v>68</v>
      </c>
      <c r="D9" s="14"/>
      <c r="E9" s="15" t="s">
        <v>34</v>
      </c>
      <c r="F9" s="15" t="s">
        <v>42</v>
      </c>
      <c r="G9" s="15" t="s">
        <v>46</v>
      </c>
      <c r="H9" s="16" t="s">
        <v>39</v>
      </c>
      <c r="I9" s="17" t="s">
        <v>40</v>
      </c>
      <c r="J9" s="18">
        <f>J10+J11+J13+J12+J14</f>
        <v>28867.9</v>
      </c>
      <c r="K9" s="18">
        <f t="shared" ref="K9:L9" si="0">K10+K11+K13+K12+K14</f>
        <v>28667.9</v>
      </c>
      <c r="L9" s="18">
        <f t="shared" si="0"/>
        <v>28667.9</v>
      </c>
      <c r="M9" s="28" t="s">
        <v>118</v>
      </c>
      <c r="N9" s="17">
        <v>2</v>
      </c>
      <c r="O9" s="17">
        <v>2</v>
      </c>
      <c r="P9" s="17">
        <v>2</v>
      </c>
    </row>
    <row r="10" spans="1:16" ht="54.75" customHeight="1" x14ac:dyDescent="0.25">
      <c r="A10" s="4" t="s">
        <v>23</v>
      </c>
      <c r="B10" s="3" t="s">
        <v>47</v>
      </c>
      <c r="C10" s="3" t="s">
        <v>25</v>
      </c>
      <c r="D10" s="3"/>
      <c r="E10" s="8" t="s">
        <v>34</v>
      </c>
      <c r="F10" s="8" t="s">
        <v>35</v>
      </c>
      <c r="G10" s="8" t="s">
        <v>36</v>
      </c>
      <c r="H10" s="10" t="s">
        <v>129</v>
      </c>
      <c r="I10" s="9" t="s">
        <v>40</v>
      </c>
      <c r="J10" s="11">
        <v>1889</v>
      </c>
      <c r="K10" s="11">
        <v>1889</v>
      </c>
      <c r="L10" s="11">
        <v>1889</v>
      </c>
      <c r="M10" s="29"/>
      <c r="N10" s="9"/>
      <c r="O10" s="9"/>
      <c r="P10" s="9"/>
    </row>
    <row r="11" spans="1:16" ht="69" customHeight="1" x14ac:dyDescent="0.25">
      <c r="A11" s="4" t="s">
        <v>24</v>
      </c>
      <c r="B11" s="3" t="s">
        <v>43</v>
      </c>
      <c r="C11" s="3" t="s">
        <v>64</v>
      </c>
      <c r="D11" s="3"/>
      <c r="E11" s="8" t="s">
        <v>34</v>
      </c>
      <c r="F11" s="8" t="s">
        <v>37</v>
      </c>
      <c r="G11" s="8" t="s">
        <v>38</v>
      </c>
      <c r="H11" s="10" t="s">
        <v>129</v>
      </c>
      <c r="I11" s="9" t="s">
        <v>40</v>
      </c>
      <c r="J11" s="11">
        <f>26693.9-43.6</f>
        <v>26650.300000000003</v>
      </c>
      <c r="K11" s="11">
        <f>26693.9</f>
        <v>26693.9</v>
      </c>
      <c r="L11" s="11">
        <f>26693.9</f>
        <v>26693.9</v>
      </c>
      <c r="M11" s="29"/>
      <c r="N11" s="9"/>
      <c r="O11" s="9"/>
      <c r="P11" s="9"/>
    </row>
    <row r="12" spans="1:16" ht="193.5" customHeight="1" x14ac:dyDescent="0.25">
      <c r="A12" s="4" t="s">
        <v>26</v>
      </c>
      <c r="B12" s="3" t="s">
        <v>149</v>
      </c>
      <c r="C12" s="3" t="s">
        <v>64</v>
      </c>
      <c r="D12" s="3"/>
      <c r="E12" s="8" t="s">
        <v>34</v>
      </c>
      <c r="F12" s="8" t="s">
        <v>56</v>
      </c>
      <c r="G12" s="8" t="s">
        <v>150</v>
      </c>
      <c r="H12" s="10" t="s">
        <v>151</v>
      </c>
      <c r="I12" s="9" t="s">
        <v>40</v>
      </c>
      <c r="J12" s="11">
        <f>23.6+20</f>
        <v>43.6</v>
      </c>
      <c r="K12" s="11"/>
      <c r="L12" s="11"/>
      <c r="M12" s="29"/>
      <c r="N12" s="9"/>
      <c r="O12" s="9"/>
      <c r="P12" s="9"/>
    </row>
    <row r="13" spans="1:16" ht="54" customHeight="1" x14ac:dyDescent="0.25">
      <c r="A13" s="4" t="s">
        <v>148</v>
      </c>
      <c r="B13" s="3" t="s">
        <v>44</v>
      </c>
      <c r="C13" s="3" t="s">
        <v>63</v>
      </c>
      <c r="D13" s="3"/>
      <c r="E13" s="8" t="s">
        <v>34</v>
      </c>
      <c r="F13" s="8" t="s">
        <v>37</v>
      </c>
      <c r="G13" s="8" t="s">
        <v>45</v>
      </c>
      <c r="H13" s="10" t="s">
        <v>129</v>
      </c>
      <c r="I13" s="9" t="s">
        <v>40</v>
      </c>
      <c r="J13" s="11">
        <v>85</v>
      </c>
      <c r="K13" s="11">
        <v>85</v>
      </c>
      <c r="L13" s="11">
        <v>85</v>
      </c>
      <c r="M13" s="29"/>
      <c r="N13" s="9"/>
      <c r="O13" s="9"/>
      <c r="P13" s="9"/>
    </row>
    <row r="14" spans="1:16" ht="65.25" customHeight="1" x14ac:dyDescent="0.25">
      <c r="A14" s="4" t="s">
        <v>163</v>
      </c>
      <c r="B14" s="6" t="s">
        <v>161</v>
      </c>
      <c r="C14" s="6" t="s">
        <v>162</v>
      </c>
      <c r="D14" s="7"/>
      <c r="E14" s="8" t="s">
        <v>34</v>
      </c>
      <c r="F14" s="8" t="s">
        <v>159</v>
      </c>
      <c r="G14" s="8" t="s">
        <v>160</v>
      </c>
      <c r="H14" s="10" t="s">
        <v>130</v>
      </c>
      <c r="I14" s="9" t="s">
        <v>40</v>
      </c>
      <c r="J14" s="11">
        <v>200</v>
      </c>
      <c r="K14" s="11">
        <v>0</v>
      </c>
      <c r="L14" s="11">
        <v>0</v>
      </c>
      <c r="M14" s="30"/>
      <c r="N14" s="7"/>
      <c r="O14" s="7"/>
      <c r="P14" s="5"/>
    </row>
    <row r="15" spans="1:16" ht="57" customHeight="1" x14ac:dyDescent="0.25">
      <c r="A15" s="37" t="s">
        <v>108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127.5" customHeight="1" x14ac:dyDescent="0.25">
      <c r="A16" s="14" t="s">
        <v>27</v>
      </c>
      <c r="B16" s="14" t="s">
        <v>137</v>
      </c>
      <c r="C16" s="14" t="s">
        <v>68</v>
      </c>
      <c r="D16" s="14"/>
      <c r="E16" s="15" t="s">
        <v>34</v>
      </c>
      <c r="F16" s="15" t="s">
        <v>41</v>
      </c>
      <c r="G16" s="15" t="s">
        <v>48</v>
      </c>
      <c r="H16" s="16" t="s">
        <v>39</v>
      </c>
      <c r="I16" s="17"/>
      <c r="J16" s="18">
        <f>SUM(J17:J23)</f>
        <v>5581</v>
      </c>
      <c r="K16" s="18">
        <f>SUM(K17:K23)</f>
        <v>5218.5</v>
      </c>
      <c r="L16" s="18">
        <f>SUM(L17:L23)</f>
        <v>5218.5</v>
      </c>
      <c r="M16" s="14"/>
      <c r="N16" s="14"/>
      <c r="O16" s="14"/>
      <c r="P16" s="14"/>
    </row>
    <row r="17" spans="1:16" ht="116.25" customHeight="1" x14ac:dyDescent="0.25">
      <c r="A17" s="4" t="s">
        <v>28</v>
      </c>
      <c r="B17" s="3" t="s">
        <v>0</v>
      </c>
      <c r="C17" s="3" t="s">
        <v>65</v>
      </c>
      <c r="D17" s="3"/>
      <c r="E17" s="8" t="s">
        <v>34</v>
      </c>
      <c r="F17" s="8" t="s">
        <v>49</v>
      </c>
      <c r="G17" s="8" t="s">
        <v>55</v>
      </c>
      <c r="H17" s="10" t="s">
        <v>130</v>
      </c>
      <c r="I17" s="9" t="s">
        <v>52</v>
      </c>
      <c r="J17" s="11">
        <v>62.1</v>
      </c>
      <c r="K17" s="11">
        <v>0</v>
      </c>
      <c r="L17" s="11">
        <v>0</v>
      </c>
      <c r="M17" s="3" t="s">
        <v>124</v>
      </c>
      <c r="N17" s="9">
        <v>782</v>
      </c>
      <c r="O17" s="9">
        <v>782</v>
      </c>
      <c r="P17" s="20">
        <v>782</v>
      </c>
    </row>
    <row r="18" spans="1:16" ht="180.75" customHeight="1" x14ac:dyDescent="0.25">
      <c r="A18" s="4" t="s">
        <v>29</v>
      </c>
      <c r="B18" s="3" t="s">
        <v>1</v>
      </c>
      <c r="C18" s="6" t="s">
        <v>2</v>
      </c>
      <c r="D18" s="7"/>
      <c r="E18" s="8" t="s">
        <v>34</v>
      </c>
      <c r="F18" s="8" t="s">
        <v>56</v>
      </c>
      <c r="G18" s="8" t="s">
        <v>57</v>
      </c>
      <c r="H18" s="10" t="s">
        <v>39</v>
      </c>
      <c r="I18" s="9" t="s">
        <v>52</v>
      </c>
      <c r="J18" s="11">
        <v>3570</v>
      </c>
      <c r="K18" s="11">
        <v>3570</v>
      </c>
      <c r="L18" s="11">
        <v>3570</v>
      </c>
      <c r="M18" s="19" t="s">
        <v>147</v>
      </c>
      <c r="N18" s="24">
        <v>13900</v>
      </c>
      <c r="O18" s="24">
        <v>13900</v>
      </c>
      <c r="P18" s="24">
        <v>13900</v>
      </c>
    </row>
    <row r="19" spans="1:16" ht="102.75" customHeight="1" x14ac:dyDescent="0.25">
      <c r="A19" s="4" t="s">
        <v>30</v>
      </c>
      <c r="B19" s="3" t="s">
        <v>3</v>
      </c>
      <c r="C19" s="6" t="s">
        <v>69</v>
      </c>
      <c r="D19" s="7"/>
      <c r="E19" s="8" t="s">
        <v>34</v>
      </c>
      <c r="F19" s="8" t="s">
        <v>37</v>
      </c>
      <c r="G19" s="8">
        <v>1010270010</v>
      </c>
      <c r="H19" s="10" t="s">
        <v>39</v>
      </c>
      <c r="I19" s="9" t="s">
        <v>53</v>
      </c>
      <c r="J19" s="11">
        <v>779.5</v>
      </c>
      <c r="K19" s="11">
        <v>779.5</v>
      </c>
      <c r="L19" s="11">
        <v>779.5</v>
      </c>
      <c r="M19" s="19" t="s">
        <v>120</v>
      </c>
      <c r="N19" s="20">
        <v>510</v>
      </c>
      <c r="O19" s="20">
        <v>510</v>
      </c>
      <c r="P19" s="20">
        <v>510</v>
      </c>
    </row>
    <row r="20" spans="1:16" ht="104.25" customHeight="1" x14ac:dyDescent="0.25">
      <c r="A20" s="45" t="s">
        <v>31</v>
      </c>
      <c r="B20" s="41" t="s">
        <v>4</v>
      </c>
      <c r="C20" s="12" t="s">
        <v>67</v>
      </c>
      <c r="D20" s="7"/>
      <c r="E20" s="8" t="s">
        <v>34</v>
      </c>
      <c r="F20" s="8" t="s">
        <v>50</v>
      </c>
      <c r="G20" s="8" t="s">
        <v>58</v>
      </c>
      <c r="H20" s="10" t="s">
        <v>131</v>
      </c>
      <c r="I20" s="9" t="s">
        <v>53</v>
      </c>
      <c r="J20" s="25">
        <v>0.2</v>
      </c>
      <c r="K20" s="11">
        <v>15</v>
      </c>
      <c r="L20" s="11">
        <v>15</v>
      </c>
      <c r="M20" s="41" t="s">
        <v>121</v>
      </c>
      <c r="N20" s="43">
        <v>3</v>
      </c>
      <c r="O20" s="43">
        <v>3</v>
      </c>
      <c r="P20" s="43">
        <v>3</v>
      </c>
    </row>
    <row r="21" spans="1:16" ht="105.75" customHeight="1" x14ac:dyDescent="0.25">
      <c r="A21" s="46"/>
      <c r="B21" s="42"/>
      <c r="C21" s="12" t="s">
        <v>67</v>
      </c>
      <c r="D21" s="7"/>
      <c r="E21" s="8" t="s">
        <v>34</v>
      </c>
      <c r="F21" s="8" t="s">
        <v>50</v>
      </c>
      <c r="G21" s="8" t="s">
        <v>146</v>
      </c>
      <c r="H21" s="10" t="s">
        <v>131</v>
      </c>
      <c r="I21" s="9" t="s">
        <v>52</v>
      </c>
      <c r="J21" s="25">
        <v>3</v>
      </c>
      <c r="K21" s="11">
        <v>30</v>
      </c>
      <c r="L21" s="11">
        <v>30</v>
      </c>
      <c r="M21" s="42"/>
      <c r="N21" s="44"/>
      <c r="O21" s="44"/>
      <c r="P21" s="44"/>
    </row>
    <row r="22" spans="1:16" ht="91.5" customHeight="1" x14ac:dyDescent="0.25">
      <c r="A22" s="4" t="s">
        <v>32</v>
      </c>
      <c r="B22" s="3" t="s">
        <v>5</v>
      </c>
      <c r="C22" s="6" t="s">
        <v>66</v>
      </c>
      <c r="D22" s="7"/>
      <c r="E22" s="8" t="s">
        <v>34</v>
      </c>
      <c r="F22" s="8" t="s">
        <v>37</v>
      </c>
      <c r="G22" s="8" t="s">
        <v>54</v>
      </c>
      <c r="H22" s="10" t="s">
        <v>39</v>
      </c>
      <c r="I22" s="9" t="s">
        <v>53</v>
      </c>
      <c r="J22" s="11">
        <v>824</v>
      </c>
      <c r="K22" s="11">
        <v>824</v>
      </c>
      <c r="L22" s="11">
        <v>824</v>
      </c>
      <c r="M22" s="19" t="s">
        <v>119</v>
      </c>
      <c r="N22" s="20">
        <v>550</v>
      </c>
      <c r="O22" s="20">
        <v>550</v>
      </c>
      <c r="P22" s="20">
        <v>550</v>
      </c>
    </row>
    <row r="23" spans="1:16" ht="68.25" customHeight="1" x14ac:dyDescent="0.25">
      <c r="A23" s="4" t="s">
        <v>33</v>
      </c>
      <c r="B23" s="6" t="s">
        <v>6</v>
      </c>
      <c r="C23" s="6" t="s">
        <v>68</v>
      </c>
      <c r="D23" s="7"/>
      <c r="E23" s="8" t="s">
        <v>34</v>
      </c>
      <c r="F23" s="8" t="s">
        <v>50</v>
      </c>
      <c r="G23" s="8" t="s">
        <v>51</v>
      </c>
      <c r="H23" s="10" t="s">
        <v>130</v>
      </c>
      <c r="I23" s="9" t="s">
        <v>52</v>
      </c>
      <c r="J23" s="11">
        <v>342.2</v>
      </c>
      <c r="K23" s="11">
        <v>0</v>
      </c>
      <c r="L23" s="11">
        <v>0</v>
      </c>
      <c r="M23" s="19"/>
      <c r="N23" s="7"/>
      <c r="O23" s="7"/>
      <c r="P23" s="5"/>
    </row>
    <row r="24" spans="1:16" ht="15.75" customHeight="1" x14ac:dyDescent="0.25">
      <c r="A24" s="38" t="s">
        <v>132</v>
      </c>
      <c r="B24" s="39"/>
      <c r="C24" s="39"/>
      <c r="D24" s="39"/>
      <c r="E24" s="39"/>
      <c r="F24" s="39"/>
      <c r="G24" s="39"/>
      <c r="H24" s="39"/>
      <c r="I24" s="40"/>
      <c r="J24" s="11">
        <f>J16+J9</f>
        <v>34448.9</v>
      </c>
      <c r="K24" s="11">
        <f t="shared" ref="K24:L24" si="1">K16+K9</f>
        <v>33886.400000000001</v>
      </c>
      <c r="L24" s="11">
        <f t="shared" si="1"/>
        <v>33886.400000000001</v>
      </c>
      <c r="M24" s="27"/>
      <c r="N24" s="22"/>
      <c r="O24" s="22"/>
      <c r="P24" s="5"/>
    </row>
    <row r="25" spans="1:16" ht="15.75" customHeight="1" x14ac:dyDescent="0.25">
      <c r="A25" s="38" t="s">
        <v>135</v>
      </c>
      <c r="B25" s="39"/>
      <c r="C25" s="39"/>
      <c r="D25" s="39"/>
      <c r="E25" s="39"/>
      <c r="F25" s="39"/>
      <c r="G25" s="39"/>
      <c r="H25" s="39"/>
      <c r="I25" s="40"/>
      <c r="J25" s="11">
        <f>J23+J21+J18+J17</f>
        <v>3977.2999999999997</v>
      </c>
      <c r="K25" s="11">
        <f t="shared" ref="K25:L25" si="2">K23+K21+K18+K17</f>
        <v>3600</v>
      </c>
      <c r="L25" s="11">
        <f t="shared" si="2"/>
        <v>3600</v>
      </c>
      <c r="M25" s="27"/>
      <c r="N25" s="22"/>
      <c r="O25" s="22"/>
      <c r="P25" s="5"/>
    </row>
    <row r="26" spans="1:16" ht="15.75" customHeight="1" x14ac:dyDescent="0.25">
      <c r="A26" s="38" t="s">
        <v>133</v>
      </c>
      <c r="B26" s="39"/>
      <c r="C26" s="39"/>
      <c r="D26" s="39"/>
      <c r="E26" s="39"/>
      <c r="F26" s="39"/>
      <c r="G26" s="39"/>
      <c r="H26" s="39"/>
      <c r="I26" s="40"/>
      <c r="J26" s="11">
        <f>J22+J20+J19</f>
        <v>1603.7</v>
      </c>
      <c r="K26" s="11">
        <f t="shared" ref="K26:L26" si="3">K22+K20+K19</f>
        <v>1618.5</v>
      </c>
      <c r="L26" s="11">
        <f t="shared" si="3"/>
        <v>1618.5</v>
      </c>
      <c r="M26" s="27"/>
      <c r="N26" s="22"/>
      <c r="O26" s="22"/>
      <c r="P26" s="5"/>
    </row>
    <row r="27" spans="1:16" ht="15.75" customHeight="1" x14ac:dyDescent="0.25">
      <c r="A27" s="38" t="s">
        <v>134</v>
      </c>
      <c r="B27" s="39"/>
      <c r="C27" s="39"/>
      <c r="D27" s="39"/>
      <c r="E27" s="39"/>
      <c r="F27" s="39"/>
      <c r="G27" s="39"/>
      <c r="H27" s="39"/>
      <c r="I27" s="40"/>
      <c r="J27" s="11">
        <f>J9</f>
        <v>28867.9</v>
      </c>
      <c r="K27" s="11">
        <f t="shared" ref="K27:L27" si="4">K9</f>
        <v>28667.9</v>
      </c>
      <c r="L27" s="11">
        <f t="shared" si="4"/>
        <v>28667.9</v>
      </c>
      <c r="M27" s="27"/>
      <c r="N27" s="22"/>
      <c r="O27" s="22"/>
      <c r="P27" s="5"/>
    </row>
    <row r="28" spans="1:16" ht="9.75" customHeight="1" x14ac:dyDescent="0.25"/>
    <row r="29" spans="1:16" ht="196.5" customHeight="1" x14ac:dyDescent="0.25">
      <c r="J29" s="26"/>
    </row>
    <row r="30" spans="1:16" x14ac:dyDescent="0.25">
      <c r="J30" s="26">
        <f>J24+'Пр 2'!J25+'Пр 3'!J13</f>
        <v>92445.200000000012</v>
      </c>
      <c r="K30" s="26">
        <f>K24+'Пр 2'!K25+'Пр 3'!K13</f>
        <v>91882.700000000012</v>
      </c>
      <c r="L30" s="26">
        <f>L24+'Пр 2'!L25+'Пр 3'!L13</f>
        <v>91882.700000000012</v>
      </c>
      <c r="M30" s="26">
        <f>SUM(J30:L30)</f>
        <v>276210.60000000003</v>
      </c>
    </row>
    <row r="31" spans="1:16" x14ac:dyDescent="0.25">
      <c r="M31" s="26"/>
    </row>
    <row r="32" spans="1:16" x14ac:dyDescent="0.25">
      <c r="J32" s="26">
        <f>J27+'Пр 2'!J26+'Пр 3'!J14</f>
        <v>86864.200000000012</v>
      </c>
      <c r="K32" s="26">
        <f>K27+'Пр 2'!K26+'Пр 3'!K14</f>
        <v>86664.200000000012</v>
      </c>
      <c r="L32" s="26">
        <f>L27+'Пр 2'!L26+'Пр 3'!L14</f>
        <v>86664.200000000012</v>
      </c>
      <c r="M32" s="26">
        <f t="shared" ref="M32" si="5">SUM(J32:L32)</f>
        <v>260192.60000000003</v>
      </c>
    </row>
  </sheetData>
  <mergeCells count="33">
    <mergeCell ref="A24:I24"/>
    <mergeCell ref="A25:I25"/>
    <mergeCell ref="A26:I26"/>
    <mergeCell ref="A27:I27"/>
    <mergeCell ref="A15:P15"/>
    <mergeCell ref="M20:M21"/>
    <mergeCell ref="N20:N21"/>
    <mergeCell ref="O20:O21"/>
    <mergeCell ref="P20:P21"/>
    <mergeCell ref="A20:A21"/>
    <mergeCell ref="B20:B21"/>
    <mergeCell ref="O4:O6"/>
    <mergeCell ref="P4:P6"/>
    <mergeCell ref="A4:A6"/>
    <mergeCell ref="B4:B6"/>
    <mergeCell ref="C4:C6"/>
    <mergeCell ref="D4:D6"/>
    <mergeCell ref="M9:M14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J5:J6"/>
    <mergeCell ref="K5:K6"/>
    <mergeCell ref="A7:P7"/>
    <mergeCell ref="A8:P8"/>
    <mergeCell ref="M4:M6"/>
    <mergeCell ref="N4:N6"/>
  </mergeCells>
  <pageMargins left="0.70866141732283472" right="0.27" top="0.54" bottom="0.36" header="0.5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40" workbookViewId="0">
      <selection activeCell="M25" sqref="M25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6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3"/>
      <c r="K1" s="31" t="s">
        <v>60</v>
      </c>
      <c r="L1" s="31"/>
      <c r="M1" s="31"/>
      <c r="N1" s="31"/>
      <c r="O1" s="31"/>
      <c r="P1" s="31"/>
    </row>
    <row r="2" spans="1:16" ht="35.25" customHeight="1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4" spans="1:16" ht="33" customHeight="1" x14ac:dyDescent="0.25">
      <c r="A4" s="32" t="s">
        <v>7</v>
      </c>
      <c r="B4" s="32" t="s">
        <v>8</v>
      </c>
      <c r="C4" s="32" t="s">
        <v>9</v>
      </c>
      <c r="D4" s="32" t="s">
        <v>10</v>
      </c>
      <c r="E4" s="32" t="s">
        <v>11</v>
      </c>
      <c r="F4" s="32"/>
      <c r="G4" s="32"/>
      <c r="H4" s="32"/>
      <c r="I4" s="34" t="s">
        <v>12</v>
      </c>
      <c r="J4" s="32" t="s">
        <v>13</v>
      </c>
      <c r="K4" s="32"/>
      <c r="L4" s="32"/>
      <c r="M4" s="32" t="s">
        <v>14</v>
      </c>
      <c r="N4" s="32">
        <v>2016</v>
      </c>
      <c r="O4" s="32">
        <v>2017</v>
      </c>
      <c r="P4" s="32">
        <v>2018</v>
      </c>
    </row>
    <row r="5" spans="1:16" x14ac:dyDescent="0.25">
      <c r="A5" s="32"/>
      <c r="B5" s="32"/>
      <c r="C5" s="32"/>
      <c r="D5" s="32"/>
      <c r="E5" s="32" t="s">
        <v>15</v>
      </c>
      <c r="F5" s="2" t="s">
        <v>16</v>
      </c>
      <c r="G5" s="32" t="s">
        <v>18</v>
      </c>
      <c r="H5" s="32" t="s">
        <v>19</v>
      </c>
      <c r="I5" s="35"/>
      <c r="J5" s="32">
        <v>2016</v>
      </c>
      <c r="K5" s="32">
        <v>2017</v>
      </c>
      <c r="L5" s="32">
        <v>2018</v>
      </c>
      <c r="M5" s="32"/>
      <c r="N5" s="32"/>
      <c r="O5" s="32"/>
      <c r="P5" s="32"/>
    </row>
    <row r="6" spans="1:16" x14ac:dyDescent="0.25">
      <c r="A6" s="32"/>
      <c r="B6" s="32"/>
      <c r="C6" s="32"/>
      <c r="D6" s="32"/>
      <c r="E6" s="32"/>
      <c r="F6" s="2" t="s">
        <v>17</v>
      </c>
      <c r="G6" s="32"/>
      <c r="H6" s="32"/>
      <c r="I6" s="36"/>
      <c r="J6" s="32"/>
      <c r="K6" s="32"/>
      <c r="L6" s="32"/>
      <c r="M6" s="32"/>
      <c r="N6" s="32"/>
      <c r="O6" s="32"/>
      <c r="P6" s="32"/>
    </row>
    <row r="7" spans="1:16" ht="42" customHeight="1" x14ac:dyDescent="0.25">
      <c r="A7" s="37" t="s">
        <v>117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23.25" customHeight="1" x14ac:dyDescent="0.25">
      <c r="A8" s="37" t="s">
        <v>111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90" customHeight="1" x14ac:dyDescent="0.25">
      <c r="A9" s="14" t="s">
        <v>20</v>
      </c>
      <c r="B9" s="14" t="s">
        <v>138</v>
      </c>
      <c r="C9" s="14"/>
      <c r="D9" s="14"/>
      <c r="E9" s="15" t="s">
        <v>34</v>
      </c>
      <c r="F9" s="15" t="s">
        <v>42</v>
      </c>
      <c r="G9" s="15" t="s">
        <v>87</v>
      </c>
      <c r="H9" s="16" t="s">
        <v>39</v>
      </c>
      <c r="I9" s="17" t="s">
        <v>40</v>
      </c>
      <c r="J9" s="18">
        <f>SUM(J10:J11)</f>
        <v>16833.2</v>
      </c>
      <c r="K9" s="18">
        <f t="shared" ref="K9:L9" si="0">SUM(K10:K11)</f>
        <v>16833.2</v>
      </c>
      <c r="L9" s="18">
        <f t="shared" si="0"/>
        <v>16833.2</v>
      </c>
      <c r="M9" s="14" t="s">
        <v>122</v>
      </c>
      <c r="N9" s="17">
        <v>11</v>
      </c>
      <c r="O9" s="17">
        <v>11</v>
      </c>
      <c r="P9" s="17">
        <v>11</v>
      </c>
    </row>
    <row r="10" spans="1:16" ht="125.25" customHeight="1" x14ac:dyDescent="0.25">
      <c r="A10" s="4" t="s">
        <v>23</v>
      </c>
      <c r="B10" s="3" t="s">
        <v>61</v>
      </c>
      <c r="C10" s="3" t="s">
        <v>86</v>
      </c>
      <c r="D10" s="3"/>
      <c r="E10" s="8" t="s">
        <v>34</v>
      </c>
      <c r="F10" s="8" t="s">
        <v>56</v>
      </c>
      <c r="G10" s="8" t="s">
        <v>88</v>
      </c>
      <c r="H10" s="10" t="s">
        <v>39</v>
      </c>
      <c r="I10" s="9" t="s">
        <v>40</v>
      </c>
      <c r="J10" s="11">
        <v>14086.7</v>
      </c>
      <c r="K10" s="11">
        <v>14086.7</v>
      </c>
      <c r="L10" s="11">
        <v>14086.7</v>
      </c>
      <c r="M10" s="3"/>
      <c r="N10" s="9"/>
      <c r="O10" s="9"/>
      <c r="P10" s="9"/>
    </row>
    <row r="11" spans="1:16" ht="70.5" customHeight="1" x14ac:dyDescent="0.25">
      <c r="A11" s="4" t="s">
        <v>24</v>
      </c>
      <c r="B11" s="3" t="s">
        <v>62</v>
      </c>
      <c r="C11" s="3" t="s">
        <v>85</v>
      </c>
      <c r="D11" s="3"/>
      <c r="E11" s="8" t="s">
        <v>34</v>
      </c>
      <c r="F11" s="8" t="s">
        <v>56</v>
      </c>
      <c r="G11" s="8" t="s">
        <v>89</v>
      </c>
      <c r="H11" s="10" t="s">
        <v>39</v>
      </c>
      <c r="I11" s="9" t="s">
        <v>40</v>
      </c>
      <c r="J11" s="11">
        <v>2746.5</v>
      </c>
      <c r="K11" s="11">
        <v>2746.5</v>
      </c>
      <c r="L11" s="11">
        <v>2746.5</v>
      </c>
      <c r="M11" s="3"/>
      <c r="N11" s="9"/>
      <c r="O11" s="9"/>
      <c r="P11" s="9"/>
    </row>
    <row r="12" spans="1:16" ht="43.5" customHeight="1" x14ac:dyDescent="0.25">
      <c r="A12" s="37" t="s">
        <v>112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93.75" customHeight="1" x14ac:dyDescent="0.25">
      <c r="A13" s="14" t="s">
        <v>27</v>
      </c>
      <c r="B13" s="14" t="s">
        <v>139</v>
      </c>
      <c r="C13" s="14"/>
      <c r="D13" s="14"/>
      <c r="E13" s="15" t="s">
        <v>34</v>
      </c>
      <c r="F13" s="15" t="s">
        <v>42</v>
      </c>
      <c r="G13" s="15" t="s">
        <v>92</v>
      </c>
      <c r="H13" s="16" t="s">
        <v>130</v>
      </c>
      <c r="I13" s="17" t="s">
        <v>40</v>
      </c>
      <c r="J13" s="18">
        <f>SUM(J14:J15)</f>
        <v>818.9</v>
      </c>
      <c r="K13" s="18">
        <f>SUM(K14:K15)</f>
        <v>818.9</v>
      </c>
      <c r="L13" s="18">
        <f>SUM(L14:L15)</f>
        <v>818.9</v>
      </c>
      <c r="M13" s="14" t="s">
        <v>123</v>
      </c>
      <c r="N13" s="17">
        <v>55</v>
      </c>
      <c r="O13" s="17">
        <v>55</v>
      </c>
      <c r="P13" s="17">
        <v>55</v>
      </c>
    </row>
    <row r="14" spans="1:16" ht="104.25" customHeight="1" x14ac:dyDescent="0.25">
      <c r="A14" s="4" t="s">
        <v>28</v>
      </c>
      <c r="B14" s="3" t="s">
        <v>70</v>
      </c>
      <c r="C14" s="3" t="s">
        <v>84</v>
      </c>
      <c r="D14" s="3"/>
      <c r="E14" s="8" t="s">
        <v>34</v>
      </c>
      <c r="F14" s="8" t="s">
        <v>56</v>
      </c>
      <c r="G14" s="8" t="s">
        <v>90</v>
      </c>
      <c r="H14" s="10" t="s">
        <v>130</v>
      </c>
      <c r="I14" s="9" t="s">
        <v>40</v>
      </c>
      <c r="J14" s="11">
        <v>638.9</v>
      </c>
      <c r="K14" s="11">
        <v>638.9</v>
      </c>
      <c r="L14" s="11">
        <v>638.9</v>
      </c>
      <c r="M14" s="3"/>
      <c r="N14" s="3"/>
      <c r="O14" s="3"/>
      <c r="P14" s="5"/>
    </row>
    <row r="15" spans="1:16" ht="147" customHeight="1" x14ac:dyDescent="0.25">
      <c r="A15" s="4" t="s">
        <v>29</v>
      </c>
      <c r="B15" s="3" t="s">
        <v>71</v>
      </c>
      <c r="C15" s="6" t="s">
        <v>83</v>
      </c>
      <c r="D15" s="7"/>
      <c r="E15" s="8" t="s">
        <v>34</v>
      </c>
      <c r="F15" s="8" t="s">
        <v>56</v>
      </c>
      <c r="G15" s="8" t="s">
        <v>91</v>
      </c>
      <c r="H15" s="10" t="s">
        <v>130</v>
      </c>
      <c r="I15" s="9" t="s">
        <v>40</v>
      </c>
      <c r="J15" s="11">
        <v>180</v>
      </c>
      <c r="K15" s="11">
        <v>180</v>
      </c>
      <c r="L15" s="11">
        <v>180</v>
      </c>
      <c r="M15" s="7"/>
      <c r="N15" s="7"/>
      <c r="O15" s="7"/>
      <c r="P15" s="5"/>
    </row>
    <row r="16" spans="1:16" ht="43.5" customHeight="1" x14ac:dyDescent="0.25">
      <c r="A16" s="37" t="s">
        <v>113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ht="104.25" customHeight="1" x14ac:dyDescent="0.25">
      <c r="A17" s="14" t="s">
        <v>72</v>
      </c>
      <c r="B17" s="14" t="s">
        <v>140</v>
      </c>
      <c r="C17" s="14"/>
      <c r="D17" s="14"/>
      <c r="E17" s="15" t="s">
        <v>34</v>
      </c>
      <c r="F17" s="15" t="s">
        <v>42</v>
      </c>
      <c r="G17" s="15" t="s">
        <v>93</v>
      </c>
      <c r="H17" s="16" t="s">
        <v>39</v>
      </c>
      <c r="I17" s="17" t="s">
        <v>40</v>
      </c>
      <c r="J17" s="18">
        <f>SUM(J18:J21)</f>
        <v>33301.199999999997</v>
      </c>
      <c r="K17" s="18">
        <f t="shared" ref="K17:L17" si="1">SUM(K18:K21)</f>
        <v>33301.199999999997</v>
      </c>
      <c r="L17" s="18">
        <f t="shared" si="1"/>
        <v>33301.199999999997</v>
      </c>
      <c r="M17" s="28" t="s">
        <v>125</v>
      </c>
      <c r="N17" s="21">
        <v>1</v>
      </c>
      <c r="O17" s="21">
        <v>1</v>
      </c>
      <c r="P17" s="21">
        <v>1</v>
      </c>
    </row>
    <row r="18" spans="1:16" ht="140.25" x14ac:dyDescent="0.25">
      <c r="A18" s="4" t="s">
        <v>74</v>
      </c>
      <c r="B18" s="3" t="s">
        <v>73</v>
      </c>
      <c r="C18" s="3" t="s">
        <v>82</v>
      </c>
      <c r="D18" s="3"/>
      <c r="E18" s="8" t="s">
        <v>34</v>
      </c>
      <c r="F18" s="8" t="s">
        <v>56</v>
      </c>
      <c r="G18" s="8" t="s">
        <v>94</v>
      </c>
      <c r="H18" s="10" t="s">
        <v>39</v>
      </c>
      <c r="I18" s="9" t="s">
        <v>40</v>
      </c>
      <c r="J18" s="11">
        <v>32552.2</v>
      </c>
      <c r="K18" s="11">
        <v>32552.2</v>
      </c>
      <c r="L18" s="11">
        <v>32552.2</v>
      </c>
      <c r="M18" s="29"/>
      <c r="N18" s="3"/>
      <c r="O18" s="3"/>
      <c r="P18" s="5"/>
    </row>
    <row r="19" spans="1:16" ht="40.5" customHeight="1" x14ac:dyDescent="0.25">
      <c r="A19" s="4" t="s">
        <v>75</v>
      </c>
      <c r="B19" s="3" t="s">
        <v>77</v>
      </c>
      <c r="C19" s="6" t="s">
        <v>68</v>
      </c>
      <c r="D19" s="7"/>
      <c r="E19" s="8" t="s">
        <v>34</v>
      </c>
      <c r="F19" s="8" t="s">
        <v>56</v>
      </c>
      <c r="G19" s="8" t="s">
        <v>95</v>
      </c>
      <c r="H19" s="10" t="s">
        <v>130</v>
      </c>
      <c r="I19" s="9" t="s">
        <v>40</v>
      </c>
      <c r="J19" s="11">
        <f>250-74</f>
        <v>176</v>
      </c>
      <c r="K19" s="11">
        <v>250</v>
      </c>
      <c r="L19" s="11">
        <v>250</v>
      </c>
      <c r="M19" s="29"/>
      <c r="N19" s="7"/>
      <c r="O19" s="7"/>
      <c r="P19" s="5"/>
    </row>
    <row r="20" spans="1:16" ht="54" customHeight="1" x14ac:dyDescent="0.25">
      <c r="A20" s="4" t="s">
        <v>76</v>
      </c>
      <c r="B20" s="3" t="s">
        <v>153</v>
      </c>
      <c r="C20" s="6" t="s">
        <v>68</v>
      </c>
      <c r="D20" s="7"/>
      <c r="E20" s="8" t="s">
        <v>34</v>
      </c>
      <c r="F20" s="8" t="s">
        <v>56</v>
      </c>
      <c r="G20" s="8" t="s">
        <v>95</v>
      </c>
      <c r="H20" s="10" t="s">
        <v>142</v>
      </c>
      <c r="I20" s="9" t="s">
        <v>40</v>
      </c>
      <c r="J20" s="11">
        <v>74</v>
      </c>
      <c r="K20" s="11"/>
      <c r="L20" s="11"/>
      <c r="M20" s="29"/>
      <c r="N20" s="7"/>
      <c r="O20" s="7"/>
      <c r="P20" s="5"/>
    </row>
    <row r="21" spans="1:16" ht="117.75" customHeight="1" x14ac:dyDescent="0.25">
      <c r="A21" s="4" t="s">
        <v>152</v>
      </c>
      <c r="B21" s="3" t="s">
        <v>78</v>
      </c>
      <c r="C21" s="6" t="s">
        <v>128</v>
      </c>
      <c r="D21" s="7"/>
      <c r="E21" s="8" t="s">
        <v>34</v>
      </c>
      <c r="F21" s="8" t="s">
        <v>56</v>
      </c>
      <c r="G21" s="8" t="s">
        <v>96</v>
      </c>
      <c r="H21" s="10" t="s">
        <v>142</v>
      </c>
      <c r="I21" s="9" t="s">
        <v>40</v>
      </c>
      <c r="J21" s="11">
        <v>499</v>
      </c>
      <c r="K21" s="11">
        <v>499</v>
      </c>
      <c r="L21" s="11">
        <v>499</v>
      </c>
      <c r="M21" s="30"/>
      <c r="N21" s="7"/>
      <c r="O21" s="7"/>
      <c r="P21" s="5"/>
    </row>
    <row r="22" spans="1:16" ht="22.5" customHeight="1" x14ac:dyDescent="0.25">
      <c r="A22" s="37" t="s">
        <v>114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69.75" customHeight="1" x14ac:dyDescent="0.25">
      <c r="A23" s="14" t="s">
        <v>79</v>
      </c>
      <c r="B23" s="14" t="s">
        <v>141</v>
      </c>
      <c r="C23" s="14" t="s">
        <v>127</v>
      </c>
      <c r="D23" s="14"/>
      <c r="E23" s="15" t="s">
        <v>34</v>
      </c>
      <c r="F23" s="15" t="s">
        <v>97</v>
      </c>
      <c r="G23" s="15" t="s">
        <v>99</v>
      </c>
      <c r="H23" s="16" t="s">
        <v>142</v>
      </c>
      <c r="I23" s="17" t="s">
        <v>40</v>
      </c>
      <c r="J23" s="18">
        <f>J24</f>
        <v>490</v>
      </c>
      <c r="K23" s="18">
        <f t="shared" ref="K23:L23" si="2">K24</f>
        <v>490</v>
      </c>
      <c r="L23" s="18">
        <f t="shared" si="2"/>
        <v>490</v>
      </c>
      <c r="M23" s="28" t="s">
        <v>126</v>
      </c>
      <c r="N23" s="17">
        <v>85</v>
      </c>
      <c r="O23" s="17">
        <v>85</v>
      </c>
      <c r="P23" s="17">
        <v>85</v>
      </c>
    </row>
    <row r="24" spans="1:16" ht="65.25" customHeight="1" x14ac:dyDescent="0.25">
      <c r="A24" s="4" t="s">
        <v>80</v>
      </c>
      <c r="B24" s="3" t="s">
        <v>81</v>
      </c>
      <c r="C24" s="3" t="s">
        <v>127</v>
      </c>
      <c r="D24" s="3"/>
      <c r="E24" s="8" t="s">
        <v>34</v>
      </c>
      <c r="F24" s="8" t="s">
        <v>98</v>
      </c>
      <c r="G24" s="8" t="s">
        <v>100</v>
      </c>
      <c r="H24" s="10" t="s">
        <v>142</v>
      </c>
      <c r="I24" s="9" t="s">
        <v>40</v>
      </c>
      <c r="J24" s="11">
        <v>490</v>
      </c>
      <c r="K24" s="11">
        <v>490</v>
      </c>
      <c r="L24" s="11">
        <v>490</v>
      </c>
      <c r="M24" s="30"/>
      <c r="N24" s="3"/>
      <c r="O24" s="3"/>
      <c r="P24" s="5"/>
    </row>
    <row r="25" spans="1:16" ht="15.75" customHeight="1" x14ac:dyDescent="0.25">
      <c r="A25" s="38" t="s">
        <v>132</v>
      </c>
      <c r="B25" s="39"/>
      <c r="C25" s="39"/>
      <c r="D25" s="39"/>
      <c r="E25" s="39"/>
      <c r="F25" s="39"/>
      <c r="G25" s="39"/>
      <c r="H25" s="39"/>
      <c r="I25" s="40"/>
      <c r="J25" s="11">
        <f>J23+J17+J13+J9</f>
        <v>51443.3</v>
      </c>
      <c r="K25" s="11">
        <f t="shared" ref="K25:L25" si="3">K23+K17+K13+K9</f>
        <v>51443.3</v>
      </c>
      <c r="L25" s="11">
        <f t="shared" si="3"/>
        <v>51443.3</v>
      </c>
      <c r="M25" s="27"/>
      <c r="N25" s="22"/>
      <c r="O25" s="22"/>
      <c r="P25" s="5"/>
    </row>
    <row r="26" spans="1:16" ht="15.75" customHeight="1" x14ac:dyDescent="0.25">
      <c r="A26" s="38" t="s">
        <v>134</v>
      </c>
      <c r="B26" s="39"/>
      <c r="C26" s="39"/>
      <c r="D26" s="39"/>
      <c r="E26" s="39"/>
      <c r="F26" s="39"/>
      <c r="G26" s="39"/>
      <c r="H26" s="39"/>
      <c r="I26" s="40"/>
      <c r="J26" s="11">
        <f>J25</f>
        <v>51443.3</v>
      </c>
      <c r="K26" s="11">
        <f t="shared" ref="K26:L26" si="4">K25</f>
        <v>51443.3</v>
      </c>
      <c r="L26" s="11">
        <f t="shared" si="4"/>
        <v>51443.3</v>
      </c>
      <c r="M26" s="23"/>
      <c r="N26" s="22"/>
      <c r="O26" s="22"/>
      <c r="P26" s="5"/>
    </row>
  </sheetData>
  <mergeCells count="28">
    <mergeCell ref="A25:I25"/>
    <mergeCell ref="A26:I26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M23:M24"/>
    <mergeCell ref="J5:J6"/>
    <mergeCell ref="K5:K6"/>
    <mergeCell ref="L5:L6"/>
    <mergeCell ref="A22:P22"/>
    <mergeCell ref="A7:P7"/>
    <mergeCell ref="A8:P8"/>
    <mergeCell ref="A12:P12"/>
    <mergeCell ref="A16:P16"/>
    <mergeCell ref="M17:M21"/>
  </mergeCells>
  <pageMargins left="0.70866141732283472" right="0.27" top="0.54" bottom="0.32" header="0.51" footer="0.2800000000000000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4" workbookViewId="0">
      <selection activeCell="N12" sqref="N12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6" ht="4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3"/>
      <c r="K1" s="31" t="s">
        <v>102</v>
      </c>
      <c r="L1" s="31"/>
      <c r="M1" s="31"/>
      <c r="N1" s="31"/>
      <c r="O1" s="31"/>
      <c r="P1" s="31"/>
    </row>
    <row r="2" spans="1:16" ht="35.25" customHeight="1" x14ac:dyDescent="0.25">
      <c r="A2" s="33" t="s">
        <v>101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3" customHeight="1" x14ac:dyDescent="0.25"/>
    <row r="4" spans="1:16" ht="33" customHeight="1" x14ac:dyDescent="0.25">
      <c r="A4" s="32" t="s">
        <v>7</v>
      </c>
      <c r="B4" s="32" t="s">
        <v>8</v>
      </c>
      <c r="C4" s="32" t="s">
        <v>9</v>
      </c>
      <c r="D4" s="32" t="s">
        <v>10</v>
      </c>
      <c r="E4" s="32" t="s">
        <v>11</v>
      </c>
      <c r="F4" s="32"/>
      <c r="G4" s="32"/>
      <c r="H4" s="32"/>
      <c r="I4" s="34" t="s">
        <v>12</v>
      </c>
      <c r="J4" s="32" t="s">
        <v>13</v>
      </c>
      <c r="K4" s="32"/>
      <c r="L4" s="32"/>
      <c r="M4" s="32" t="s">
        <v>14</v>
      </c>
      <c r="N4" s="32">
        <v>2016</v>
      </c>
      <c r="O4" s="32">
        <v>2017</v>
      </c>
      <c r="P4" s="32">
        <v>2018</v>
      </c>
    </row>
    <row r="5" spans="1:16" x14ac:dyDescent="0.25">
      <c r="A5" s="32"/>
      <c r="B5" s="32"/>
      <c r="C5" s="32"/>
      <c r="D5" s="32"/>
      <c r="E5" s="32" t="s">
        <v>15</v>
      </c>
      <c r="F5" s="2" t="s">
        <v>16</v>
      </c>
      <c r="G5" s="32" t="s">
        <v>18</v>
      </c>
      <c r="H5" s="32" t="s">
        <v>19</v>
      </c>
      <c r="I5" s="35"/>
      <c r="J5" s="32">
        <v>2016</v>
      </c>
      <c r="K5" s="32">
        <v>2017</v>
      </c>
      <c r="L5" s="32">
        <v>2018</v>
      </c>
      <c r="M5" s="32"/>
      <c r="N5" s="32"/>
      <c r="O5" s="32"/>
      <c r="P5" s="32"/>
    </row>
    <row r="6" spans="1:16" x14ac:dyDescent="0.25">
      <c r="A6" s="32"/>
      <c r="B6" s="32"/>
      <c r="C6" s="32"/>
      <c r="D6" s="32"/>
      <c r="E6" s="32"/>
      <c r="F6" s="2" t="s">
        <v>17</v>
      </c>
      <c r="G6" s="32"/>
      <c r="H6" s="32"/>
      <c r="I6" s="36"/>
      <c r="J6" s="32"/>
      <c r="K6" s="32"/>
      <c r="L6" s="32"/>
      <c r="M6" s="32"/>
      <c r="N6" s="32"/>
      <c r="O6" s="32"/>
      <c r="P6" s="32"/>
    </row>
    <row r="7" spans="1:16" ht="26.2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5" customHeight="1" x14ac:dyDescent="0.25">
      <c r="A8" s="37" t="s">
        <v>115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81" customHeight="1" x14ac:dyDescent="0.25">
      <c r="A9" s="14" t="s">
        <v>20</v>
      </c>
      <c r="B9" s="14" t="s">
        <v>143</v>
      </c>
      <c r="C9" s="14" t="s">
        <v>107</v>
      </c>
      <c r="D9" s="14"/>
      <c r="E9" s="15" t="s">
        <v>34</v>
      </c>
      <c r="F9" s="15" t="s">
        <v>105</v>
      </c>
      <c r="G9" s="15" t="s">
        <v>103</v>
      </c>
      <c r="H9" s="16" t="s">
        <v>39</v>
      </c>
      <c r="I9" s="17" t="s">
        <v>40</v>
      </c>
      <c r="J9" s="18">
        <f>J10</f>
        <v>5300.2</v>
      </c>
      <c r="K9" s="18">
        <f>K10</f>
        <v>5300.2</v>
      </c>
      <c r="L9" s="18">
        <f>L10</f>
        <v>5300.2</v>
      </c>
      <c r="M9" s="28" t="s">
        <v>158</v>
      </c>
      <c r="N9" s="14">
        <v>1690</v>
      </c>
      <c r="O9" s="14">
        <v>1690</v>
      </c>
      <c r="P9" s="14">
        <v>1690</v>
      </c>
    </row>
    <row r="10" spans="1:16" ht="66.75" customHeight="1" x14ac:dyDescent="0.25">
      <c r="A10" s="4" t="s">
        <v>23</v>
      </c>
      <c r="B10" s="3" t="s">
        <v>145</v>
      </c>
      <c r="C10" s="3" t="s">
        <v>107</v>
      </c>
      <c r="D10" s="3"/>
      <c r="E10" s="8" t="s">
        <v>34</v>
      </c>
      <c r="F10" s="8" t="s">
        <v>104</v>
      </c>
      <c r="G10" s="8" t="s">
        <v>106</v>
      </c>
      <c r="H10" s="10" t="s">
        <v>144</v>
      </c>
      <c r="I10" s="9" t="s">
        <v>40</v>
      </c>
      <c r="J10" s="11">
        <f>6553-1252.8</f>
        <v>5300.2</v>
      </c>
      <c r="K10" s="11">
        <f t="shared" ref="K10:L10" si="0">6553-1252.8</f>
        <v>5300.2</v>
      </c>
      <c r="L10" s="11">
        <f t="shared" si="0"/>
        <v>5300.2</v>
      </c>
      <c r="M10" s="29"/>
      <c r="N10" s="9"/>
      <c r="O10" s="9"/>
      <c r="P10" s="9"/>
    </row>
    <row r="11" spans="1:16" ht="78" customHeight="1" x14ac:dyDescent="0.25">
      <c r="A11" s="14" t="s">
        <v>27</v>
      </c>
      <c r="B11" s="14" t="s">
        <v>154</v>
      </c>
      <c r="C11" s="14" t="s">
        <v>107</v>
      </c>
      <c r="D11" s="14"/>
      <c r="E11" s="15" t="s">
        <v>34</v>
      </c>
      <c r="F11" s="15" t="s">
        <v>105</v>
      </c>
      <c r="G11" s="15" t="s">
        <v>103</v>
      </c>
      <c r="H11" s="16" t="s">
        <v>39</v>
      </c>
      <c r="I11" s="17" t="s">
        <v>40</v>
      </c>
      <c r="J11" s="18">
        <f>J12</f>
        <v>1252.8</v>
      </c>
      <c r="K11" s="18">
        <f t="shared" ref="K11:L11" si="1">K12</f>
        <v>1252.8</v>
      </c>
      <c r="L11" s="18">
        <f t="shared" si="1"/>
        <v>1252.8</v>
      </c>
      <c r="M11" s="28" t="s">
        <v>157</v>
      </c>
      <c r="N11" s="14">
        <v>120</v>
      </c>
      <c r="O11" s="14">
        <v>120</v>
      </c>
      <c r="P11" s="14">
        <v>120</v>
      </c>
    </row>
    <row r="12" spans="1:16" ht="78.75" customHeight="1" x14ac:dyDescent="0.25">
      <c r="A12" s="4" t="s">
        <v>28</v>
      </c>
      <c r="B12" s="3" t="s">
        <v>155</v>
      </c>
      <c r="C12" s="3" t="s">
        <v>107</v>
      </c>
      <c r="D12" s="3"/>
      <c r="E12" s="8" t="s">
        <v>34</v>
      </c>
      <c r="F12" s="8" t="s">
        <v>104</v>
      </c>
      <c r="G12" s="8" t="s">
        <v>106</v>
      </c>
      <c r="H12" s="10" t="s">
        <v>156</v>
      </c>
      <c r="I12" s="9" t="s">
        <v>40</v>
      </c>
      <c r="J12" s="11">
        <v>1252.8</v>
      </c>
      <c r="K12" s="11">
        <v>1252.8</v>
      </c>
      <c r="L12" s="11">
        <v>1252.8</v>
      </c>
      <c r="M12" s="30"/>
      <c r="N12" s="9"/>
      <c r="O12" s="9"/>
      <c r="P12" s="9"/>
    </row>
    <row r="13" spans="1:16" ht="15.75" customHeight="1" x14ac:dyDescent="0.25">
      <c r="A13" s="38" t="s">
        <v>132</v>
      </c>
      <c r="B13" s="39"/>
      <c r="C13" s="39"/>
      <c r="D13" s="39"/>
      <c r="E13" s="39"/>
      <c r="F13" s="39"/>
      <c r="G13" s="39"/>
      <c r="H13" s="39"/>
      <c r="I13" s="40"/>
      <c r="J13" s="11">
        <f>J9+J11</f>
        <v>6553</v>
      </c>
      <c r="K13" s="11">
        <f t="shared" ref="K13:L13" si="2">K9+K11</f>
        <v>6553</v>
      </c>
      <c r="L13" s="11">
        <f t="shared" si="2"/>
        <v>6553</v>
      </c>
      <c r="M13" s="27"/>
      <c r="N13" s="22"/>
      <c r="O13" s="22"/>
      <c r="P13" s="5"/>
    </row>
    <row r="14" spans="1:16" ht="15.75" customHeight="1" x14ac:dyDescent="0.25">
      <c r="A14" s="38" t="s">
        <v>134</v>
      </c>
      <c r="B14" s="39"/>
      <c r="C14" s="39"/>
      <c r="D14" s="39"/>
      <c r="E14" s="39"/>
      <c r="F14" s="39"/>
      <c r="G14" s="39"/>
      <c r="H14" s="39"/>
      <c r="I14" s="40"/>
      <c r="J14" s="11">
        <f>J13</f>
        <v>6553</v>
      </c>
      <c r="K14" s="11">
        <f t="shared" ref="K14:L14" si="3">K13</f>
        <v>6553</v>
      </c>
      <c r="L14" s="11">
        <f t="shared" si="3"/>
        <v>6553</v>
      </c>
      <c r="M14" s="23"/>
      <c r="N14" s="22"/>
      <c r="O14" s="22"/>
      <c r="P14" s="5"/>
    </row>
  </sheetData>
  <mergeCells count="25">
    <mergeCell ref="A13:I13"/>
    <mergeCell ref="A14:I14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A7:P7"/>
    <mergeCell ref="A8:P8"/>
    <mergeCell ref="N4:N6"/>
    <mergeCell ref="M9:M10"/>
    <mergeCell ref="M11:M12"/>
    <mergeCell ref="O4:O6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54" bottom="0.36" header="0.5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</vt:lpstr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2016-10-27T07:30:51Z</cp:lastPrinted>
  <dcterms:created xsi:type="dcterms:W3CDTF">2015-10-27T10:53:45Z</dcterms:created>
  <dcterms:modified xsi:type="dcterms:W3CDTF">2016-10-27T07:31:19Z</dcterms:modified>
</cp:coreProperties>
</file>