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Пр 1" sheetId="1" r:id="rId1"/>
    <sheet name="Пр 2" sheetId="2" r:id="rId2"/>
  </sheets>
  <definedNames/>
  <calcPr fullCalcOnLoad="1"/>
</workbook>
</file>

<file path=xl/sharedStrings.xml><?xml version="1.0" encoding="utf-8"?>
<sst xmlns="http://schemas.openxmlformats.org/spreadsheetml/2006/main" count="300" uniqueCount="150">
  <si>
    <t xml:space="preserve">Осуществление полномочий по составлению (изменению)  списков кандидатов в присяжные заседатели федеральных судов общей юрисдикции в Российской Федерации </t>
  </si>
  <si>
    <t xml:space="preserve">Осуществление полномочий Российской Федерации по государственной регистрации актов гражданского состояния </t>
  </si>
  <si>
    <t>Отдел ЗАГС администрации округа Муром</t>
  </si>
  <si>
    <t xml:space="preserve">Обеспечение деятельности комиссий по делам несовершеннолетних и защите их прав 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</si>
  <si>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</si>
  <si>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Реализация отдельных государственных полномочий по вопросам административного законодательства </t>
  </si>
  <si>
    <t xml:space="preserve">Мероприятия по проведению всероссийской сельскохозяйственной переписи в 2016 году </t>
  </si>
  <si>
    <t>№ п/п,</t>
  </si>
  <si>
    <t>Наименование мероприятия</t>
  </si>
  <si>
    <t>Ответственный исполнитель</t>
  </si>
  <si>
    <t>Срок исполнения</t>
  </si>
  <si>
    <t>Код бюджетной классификации</t>
  </si>
  <si>
    <t>Источник финансирования</t>
  </si>
  <si>
    <t>Расходы</t>
  </si>
  <si>
    <t>Наименование целевого индикатора</t>
  </si>
  <si>
    <t>ГРБС</t>
  </si>
  <si>
    <r>
      <t>Р</t>
    </r>
    <r>
      <rPr>
        <vertAlign val="subscript"/>
        <sz val="10"/>
        <color indexed="8"/>
        <rFont val="Times New Roman"/>
        <family val="1"/>
      </rPr>
      <t>3</t>
    </r>
  </si>
  <si>
    <r>
      <t>П</t>
    </r>
    <r>
      <rPr>
        <vertAlign val="subscript"/>
        <sz val="10"/>
        <color indexed="8"/>
        <rFont val="Times New Roman"/>
        <family val="1"/>
      </rPr>
      <t>р</t>
    </r>
  </si>
  <si>
    <t>ЦСР</t>
  </si>
  <si>
    <t>ВР</t>
  </si>
  <si>
    <t>1.</t>
  </si>
  <si>
    <t>Приложение 1
к муниципальной  программе округа Муром 
«Муниципальное управление»  на 2016-2018 гг.</t>
  </si>
  <si>
    <t>ПЕРЕЧЕНЬ ОСНОВНЫХ МЕРОПРИЯТИЙ ПОДПРОГРАММЫ 1 «ПОВЫШЕНИЕ КАЧЕСТВА ПРЕДОСТАВЛЕНИЯ МУНИЦИПАЛЬНЫХ УСЛУГ, ИСПОЛНЕНИЯ МУНИЦИПАЛЬНЫХ ФУНКЦИЙ И ПЕРЕДАННЫХ ГОСУДАРСТВЕННЫХ ПОЛНОМОЧИЙ»</t>
  </si>
  <si>
    <t>1.1</t>
  </si>
  <si>
    <t>1.2</t>
  </si>
  <si>
    <t>Глава округа Муром.</t>
  </si>
  <si>
    <t>1.3</t>
  </si>
  <si>
    <t>2.</t>
  </si>
  <si>
    <t>2.1</t>
  </si>
  <si>
    <t>2.2</t>
  </si>
  <si>
    <t>2.3</t>
  </si>
  <si>
    <t>2.4</t>
  </si>
  <si>
    <t>2.5</t>
  </si>
  <si>
    <t>2.6</t>
  </si>
  <si>
    <t>703</t>
  </si>
  <si>
    <t>0102</t>
  </si>
  <si>
    <t>10101Г0110</t>
  </si>
  <si>
    <t>0104</t>
  </si>
  <si>
    <t>1010100110</t>
  </si>
  <si>
    <t>000</t>
  </si>
  <si>
    <t>МБ</t>
  </si>
  <si>
    <t>0000</t>
  </si>
  <si>
    <t>0100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</si>
  <si>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</si>
  <si>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</si>
  <si>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1010100190</t>
  </si>
  <si>
    <t>1010100000</t>
  </si>
  <si>
    <t>Расходы на выплаты по оплате труда Главы муниципального образования</t>
  </si>
  <si>
    <t>1010200000</t>
  </si>
  <si>
    <t>0105</t>
  </si>
  <si>
    <t>0405</t>
  </si>
  <si>
    <t>1010253910</t>
  </si>
  <si>
    <t>ФБ</t>
  </si>
  <si>
    <t>ОБ</t>
  </si>
  <si>
    <t>1010270020</t>
  </si>
  <si>
    <t>1010251200</t>
  </si>
  <si>
    <t>0113</t>
  </si>
  <si>
    <t>1010259300</t>
  </si>
  <si>
    <t>10102R0551</t>
  </si>
  <si>
    <t>ПЕРЕЧЕНЬ МЕРОПРИЯТИЙ ПОДПРОГРАММЫ 2 «ОБЕСПЕЧЕНИЕ УСЛОВИЙ ДЛЯ ОСУЩЕСТВЛЕНИЯ ДЕЯТЕЛЬНОСТИ АДМИНИСТРАЦИИ ОКРУГА МУРОМ. ИНФОРМАТИЗАЦИЯ ОРГАНОВ МЕСТНОГО САМОУПРАВЛЕНИЯ»</t>
  </si>
  <si>
    <t>Приложение 2
к муниципальной  программе округа Муром 
«Муниципальное управление»  на 2016-2018 гг.</t>
  </si>
  <si>
    <t>Расходы на обеспечение деятельности муниципального казенного учреждения "Управление административными зданиями и транспортом"</t>
  </si>
  <si>
    <t>Расходы на обеспечение деятельности централизованных бухгалтерий</t>
  </si>
  <si>
    <t>Аппарат управления Администрации округа Муром</t>
  </si>
  <si>
    <t xml:space="preserve">Аппарат управления Администрации округа Муром </t>
  </si>
  <si>
    <t xml:space="preserve">Отдел  мобилизационной работы и общественной безопасности Администрации округа Муром </t>
  </si>
  <si>
    <t>Комиссии по вопросам административного законодательства Администрации округа Муром №1, №2</t>
  </si>
  <si>
    <t>Отдел экономики Администрации округа Муром</t>
  </si>
  <si>
    <t>Администрация округа Муром</t>
  </si>
  <si>
    <t>Комиссия по делам несовершеннолетних и защите их прав Администрации округа Муром</t>
  </si>
  <si>
    <t xml:space="preserve"> Автоматизация и информатизация рабочих мест работников органов местного самоуправления и подведомственных учреждений</t>
  </si>
  <si>
    <t>Техническое обслуживание автоматизированного рабочего места муниципального служащего</t>
  </si>
  <si>
    <t>3.</t>
  </si>
  <si>
    <t xml:space="preserve"> Расходы на обеспечение деятельности казенных учреждений, подведомственных администрации округа</t>
  </si>
  <si>
    <t>3.1</t>
  </si>
  <si>
    <t>3.2</t>
  </si>
  <si>
    <t>3.3</t>
  </si>
  <si>
    <t>Проведение государственных праздников и дат</t>
  </si>
  <si>
    <t xml:space="preserve"> Реализация решения Совета народных депутатов от 25.09.2012 № 252 "Об утверждении Положения о выплате денежной компенсации членам домовых и уличных комитетов в новой редакции"</t>
  </si>
  <si>
    <t>4.</t>
  </si>
  <si>
    <t>4.1</t>
  </si>
  <si>
    <t xml:space="preserve"> Поощрение членов добровольной народной дружины</t>
  </si>
  <si>
    <t>МКУ округа Муром «Управление общественного самоуправления», «Организационное управление», «Управление содействия экономического развития»</t>
  </si>
  <si>
    <t>МКУ округа Муром «Управление административными зданиями и транспортом», информационно-компьютерный отдел МКУ «Организационное управление»</t>
  </si>
  <si>
    <t>Администрация округа Муром; информационно-компьютерный отдел МКУ «Организационное управление»</t>
  </si>
  <si>
    <t xml:space="preserve">Централизованная бухгалтерия Администрации округа Муром </t>
  </si>
  <si>
    <t>МКУ округа Муром «Управление административными зданиями и транспортом»</t>
  </si>
  <si>
    <t>1020100000</t>
  </si>
  <si>
    <t>10201УТ590</t>
  </si>
  <si>
    <t>10201ЦБ590</t>
  </si>
  <si>
    <t>1020210140</t>
  </si>
  <si>
    <t>1020210150</t>
  </si>
  <si>
    <t>1020200000</t>
  </si>
  <si>
    <t>1020300000</t>
  </si>
  <si>
    <t>102030А590</t>
  </si>
  <si>
    <t>1020310020</t>
  </si>
  <si>
    <t>1020320060</t>
  </si>
  <si>
    <t>0300</t>
  </si>
  <si>
    <t>0314</t>
  </si>
  <si>
    <t>1020400000</t>
  </si>
  <si>
    <t>1020420140</t>
  </si>
  <si>
    <r>
      <t xml:space="preserve">Задача №2: </t>
    </r>
    <r>
      <rPr>
        <i/>
        <sz val="10"/>
        <color indexed="8"/>
        <rFont val="Times New Roman"/>
        <family val="1"/>
      </rPr>
      <t>Осуществление органами местного самоуправления отдельных государственных полномочий в соответствии с обязательными для исполнения нормативными правовыми актами: государственная регистрация актов гражданского состояния, своевременное, всесторонне, полное и объективное выяснение обстоятельств каждого дела об административном правонарушении, осуществление мер по защите и восстановлению прав и законных интересов несовершеннолетних и т. д.</t>
    </r>
  </si>
  <si>
    <r>
      <t xml:space="preserve">Цель подпрограммы 1: </t>
    </r>
    <r>
      <rPr>
        <i/>
        <sz val="10"/>
        <color indexed="8"/>
        <rFont val="Times New Roman"/>
        <family val="1"/>
      </rPr>
      <t>Повышение эффективности деятельности органов местного самоуправления по выполнению муниципальных функций и переданных государственных полномочий.</t>
    </r>
  </si>
  <si>
    <r>
      <t>Задача №1:</t>
    </r>
    <r>
      <rPr>
        <i/>
        <sz val="10"/>
        <color indexed="8"/>
        <rFont val="Times New Roman"/>
        <family val="1"/>
      </rPr>
      <t xml:space="preserve"> Развитие муниципального управления, оптимизация функций муниципального управления.</t>
    </r>
  </si>
  <si>
    <r>
      <t xml:space="preserve">Задача №1: </t>
    </r>
    <r>
      <rPr>
        <i/>
        <sz val="10"/>
        <color indexed="8"/>
        <rFont val="Times New Roman"/>
        <family val="1"/>
      </rPr>
      <t xml:space="preserve">Материально-техническое обеспечение деятельности исполнительных органов местного самоуправления. </t>
    </r>
  </si>
  <si>
    <r>
      <t xml:space="preserve">Задача №2: </t>
    </r>
    <r>
      <rPr>
        <i/>
        <sz val="10"/>
        <color indexed="8"/>
        <rFont val="Times New Roman"/>
        <family val="1"/>
      </rPr>
      <t xml:space="preserve">Информатизация органов местного самоуправления, модернизация коммуникационного оборудования и автоматизация рабочих мест работников. </t>
    </r>
  </si>
  <si>
    <r>
      <t xml:space="preserve">Задача №3: </t>
    </r>
    <r>
      <rPr>
        <i/>
        <sz val="10"/>
        <color indexed="8"/>
        <rFont val="Times New Roman"/>
        <family val="1"/>
      </rPr>
      <t>Реализация функций органов местного самоуправления в вопросах организации и регулирования деятельности территориального общественного самоуправления, обеспечения реализации прав граждан на обращение в Администрацию округа, формирования и содержания муниципального архива, создания условий для развития промышленности и туризма в округе Муром.</t>
    </r>
  </si>
  <si>
    <r>
      <t xml:space="preserve">Задача №4: </t>
    </r>
    <r>
      <rPr>
        <i/>
        <sz val="10"/>
        <color indexed="8"/>
        <rFont val="Times New Roman"/>
        <family val="1"/>
      </rPr>
      <t>Оказание поддержки в охране общественного порядка.</t>
    </r>
  </si>
  <si>
    <r>
      <t xml:space="preserve">Цель подпрограммы 2: </t>
    </r>
    <r>
      <rPr>
        <i/>
        <sz val="10"/>
        <color indexed="8"/>
        <rFont val="Times New Roman"/>
        <family val="1"/>
      </rPr>
      <t>Обеспечение деятельности исполнительных органов местного самоуправления, создание полноценных условий для их эффективного функционирования, информатизация органов местного самоуправления.</t>
    </r>
  </si>
  <si>
    <t>Место в рейтинге городских округов Владимирской области по показателям эффективности деятельности органов местного самоуправления не ниже:</t>
  </si>
  <si>
    <t>Количество рассмотренных дел об административных нарушениях</t>
  </si>
  <si>
    <t xml:space="preserve">Количество рассмотренных персональных дел на несовершеннолетних и их родителей </t>
  </si>
  <si>
    <t>Количество владельцев личных подсобных хозяйств (ЛПХ), получивщих государственную поддержку в виде возмещения части процентной ставки по кредитам</t>
  </si>
  <si>
    <t>Количество обслуживаемых учреждений</t>
  </si>
  <si>
    <t>Количество обслуживаемых АРМ</t>
  </si>
  <si>
    <t>Количество кандидатов в присяжные заседатели</t>
  </si>
  <si>
    <t>Обеспечение роста уровня выполнения учреждениями муниципального задания, обеспечение качества оказания услуг.</t>
  </si>
  <si>
    <t>Количество членов ДНД, патрулирующих улицы города.</t>
  </si>
  <si>
    <t>Администрация округа Муром, Комитет территориального самоуправления</t>
  </si>
  <si>
    <t xml:space="preserve">Администрация округа Муром, Комитет территориального самоуправления Администрации округа Муром </t>
  </si>
  <si>
    <t>100</t>
  </si>
  <si>
    <t>200</t>
  </si>
  <si>
    <t>800</t>
  </si>
  <si>
    <t>ИТОГО:</t>
  </si>
  <si>
    <t>в т.ч. областной бюджет</t>
  </si>
  <si>
    <t>в т.ч. местный бюджет</t>
  </si>
  <si>
    <t>в т.ч. федеральный бюджет</t>
  </si>
  <si>
    <t xml:space="preserve">Основное мероприятие "Решение вопросов  местного значения". </t>
  </si>
  <si>
    <t>Основное мероприятие "Реализация отдельных переданных государственных полномочий в соответствии с обязательными для исполнения нормативными правовыми актами."</t>
  </si>
  <si>
    <t>Основное мероприятие "Материально-техническое обеспечение реализации муниципальной программы"</t>
  </si>
  <si>
    <t>Основное мероприятие "Информационное обеспечение, техническое оснащение и обслуживание рабочих мест сотрудников"</t>
  </si>
  <si>
    <t>Основное мероприятие "Создание условий для реализации муниципальной программы"</t>
  </si>
  <si>
    <t>Основное мероприятие "Создание условий для деятельности народных дружин."</t>
  </si>
  <si>
    <t>300</t>
  </si>
  <si>
    <t>1010250550</t>
  </si>
  <si>
    <t>Количество актов гражданского состояния и иных юридически значимых действий, регистрируемых отделом ЗАГС администрации округа Муром</t>
  </si>
  <si>
    <t>3.4</t>
  </si>
  <si>
    <t>Проведение государственных праздников и дат, премии и гранты</t>
  </si>
  <si>
    <t>Прочие расходы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</t>
  </si>
  <si>
    <t>1020310040</t>
  </si>
  <si>
    <t>831</t>
  </si>
  <si>
    <t>1.4</t>
  </si>
  <si>
    <t>1.5</t>
  </si>
  <si>
    <t>Обеспечение градостроительной деятельности</t>
  </si>
  <si>
    <t>Управление архитектуры и градостроительства Администрации округа Муром</t>
  </si>
  <si>
    <t>0412</t>
  </si>
  <si>
    <t>10101S0080</t>
  </si>
  <si>
    <t>Директор МКУ «ЦБ администрации округа Муром»</t>
  </si>
  <si>
    <t>Е.В. Ценилова</t>
  </si>
  <si>
    <t>Приложение  к постановлению администрации округа Муром  от   09.12.2016  № 1065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</si>
</sst>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49" fontId="41" fillId="0" borderId="10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49" fontId="42" fillId="33" borderId="10" xfId="0" applyNumberFormat="1" applyFont="1" applyFill="1" applyBorder="1" applyAlignment="1">
      <alignment horizontal="center" vertical="top" shrinkToFit="1"/>
    </xf>
    <xf numFmtId="0" fontId="41" fillId="0" borderId="10" xfId="0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164" fontId="41" fillId="0" borderId="10" xfId="0" applyNumberFormat="1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left" vertical="top" wrapText="1"/>
    </xf>
    <xf numFmtId="0" fontId="40" fillId="0" borderId="0" xfId="0" applyFont="1" applyAlignment="1">
      <alignment vertical="center" wrapText="1"/>
    </xf>
    <xf numFmtId="0" fontId="43" fillId="0" borderId="10" xfId="0" applyFont="1" applyBorder="1" applyAlignment="1">
      <alignment vertical="top" wrapText="1"/>
    </xf>
    <xf numFmtId="49" fontId="44" fillId="33" borderId="10" xfId="0" applyNumberFormat="1" applyFont="1" applyFill="1" applyBorder="1" applyAlignment="1">
      <alignment horizontal="center" vertical="top" shrinkToFit="1"/>
    </xf>
    <xf numFmtId="49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164" fontId="43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center" vertical="top" wrapText="1"/>
    </xf>
    <xf numFmtId="9" fontId="43" fillId="0" borderId="10" xfId="0" applyNumberFormat="1" applyFont="1" applyBorder="1" applyAlignment="1">
      <alignment vertical="top" wrapText="1"/>
    </xf>
    <xf numFmtId="0" fontId="0" fillId="0" borderId="12" xfId="0" applyBorder="1" applyAlignment="1">
      <alignment/>
    </xf>
    <xf numFmtId="0" fontId="41" fillId="0" borderId="13" xfId="0" applyFont="1" applyBorder="1" applyAlignment="1">
      <alignment horizontal="left" vertical="top" wrapText="1"/>
    </xf>
    <xf numFmtId="3" fontId="41" fillId="0" borderId="11" xfId="0" applyNumberFormat="1" applyFont="1" applyBorder="1" applyAlignment="1">
      <alignment horizontal="center" vertical="top" wrapText="1"/>
    </xf>
    <xf numFmtId="164" fontId="41" fillId="0" borderId="13" xfId="0" applyNumberFormat="1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164" fontId="41" fillId="34" borderId="1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/>
    </xf>
    <xf numFmtId="49" fontId="41" fillId="0" borderId="13" xfId="0" applyNumberFormat="1" applyFont="1" applyBorder="1" applyAlignment="1">
      <alignment horizontal="right" vertical="top" wrapText="1"/>
    </xf>
    <xf numFmtId="49" fontId="41" fillId="0" borderId="12" xfId="0" applyNumberFormat="1" applyFont="1" applyBorder="1" applyAlignment="1">
      <alignment horizontal="right" vertical="top" wrapText="1"/>
    </xf>
    <xf numFmtId="49" fontId="41" fillId="0" borderId="11" xfId="0" applyNumberFormat="1" applyFont="1" applyBorder="1" applyAlignment="1">
      <alignment horizontal="right" vertical="top" wrapText="1"/>
    </xf>
    <xf numFmtId="49" fontId="41" fillId="0" borderId="14" xfId="0" applyNumberFormat="1" applyFont="1" applyBorder="1" applyAlignment="1">
      <alignment horizontal="left" vertical="top" wrapText="1"/>
    </xf>
    <xf numFmtId="49" fontId="41" fillId="0" borderId="15" xfId="0" applyNumberFormat="1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left" vertical="top" wrapText="1"/>
    </xf>
    <xf numFmtId="0" fontId="40" fillId="0" borderId="0" xfId="0" applyFont="1" applyAlignment="1">
      <alignment horizontal="left" wrapText="1"/>
    </xf>
    <xf numFmtId="0" fontId="45" fillId="0" borderId="10" xfId="0" applyFont="1" applyBorder="1" applyAlignment="1">
      <alignment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right" vertical="center" wrapText="1"/>
    </xf>
    <xf numFmtId="0" fontId="40" fillId="0" borderId="0" xfId="0" applyFont="1" applyAlignment="1">
      <alignment horizontal="center" wrapText="1"/>
    </xf>
    <xf numFmtId="0" fontId="41" fillId="0" borderId="14" xfId="0" applyFont="1" applyBorder="1" applyAlignment="1">
      <alignment horizontal="center" vertical="center" textRotation="90" wrapText="1"/>
    </xf>
    <xf numFmtId="0" fontId="41" fillId="0" borderId="16" xfId="0" applyFont="1" applyBorder="1" applyAlignment="1">
      <alignment horizontal="center" vertical="center" textRotation="90" wrapText="1"/>
    </xf>
    <xf numFmtId="0" fontId="41" fillId="0" borderId="15" xfId="0" applyFont="1" applyBorder="1" applyAlignment="1">
      <alignment horizontal="center" vertical="center" textRotation="90" wrapText="1"/>
    </xf>
    <xf numFmtId="49" fontId="40" fillId="0" borderId="0" xfId="0" applyNumberFormat="1" applyFont="1" applyAlignment="1">
      <alignment horizontal="center" wrapText="1"/>
    </xf>
    <xf numFmtId="0" fontId="0" fillId="0" borderId="17" xfId="0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J1" sqref="J1:P1"/>
    </sheetView>
  </sheetViews>
  <sheetFormatPr defaultColWidth="9.140625" defaultRowHeight="15"/>
  <cols>
    <col min="1" max="1" width="4.140625" style="0" customWidth="1"/>
    <col min="2" max="2" width="19.8515625" style="0" customWidth="1"/>
    <col min="3" max="3" width="16.28125" style="0" customWidth="1"/>
    <col min="4" max="4" width="7.57421875" style="0" customWidth="1"/>
    <col min="5" max="5" width="4.28125" style="0" customWidth="1"/>
    <col min="6" max="6" width="5.7109375" style="0" customWidth="1"/>
    <col min="7" max="7" width="10.8515625" style="0" customWidth="1"/>
    <col min="8" max="8" width="5.57421875" style="0" customWidth="1"/>
    <col min="9" max="9" width="4.421875" style="0" customWidth="1"/>
    <col min="10" max="10" width="9.7109375" style="0" customWidth="1"/>
    <col min="11" max="11" width="9.00390625" style="0" customWidth="1"/>
    <col min="13" max="13" width="12.00390625" style="0" customWidth="1"/>
    <col min="14" max="16" width="6.00390625" style="0" customWidth="1"/>
  </cols>
  <sheetData>
    <row r="1" spans="10:16" ht="28.5" customHeight="1">
      <c r="J1" s="38" t="s">
        <v>149</v>
      </c>
      <c r="K1" s="38"/>
      <c r="L1" s="38"/>
      <c r="M1" s="38"/>
      <c r="N1" s="38"/>
      <c r="O1" s="38"/>
      <c r="P1" s="38"/>
    </row>
    <row r="2" spans="1:16" ht="47.25" customHeight="1">
      <c r="A2" s="1"/>
      <c r="B2" s="1"/>
      <c r="C2" s="1"/>
      <c r="D2" s="1"/>
      <c r="E2" s="1"/>
      <c r="F2" s="1"/>
      <c r="G2" s="1"/>
      <c r="H2" s="1"/>
      <c r="I2" s="1"/>
      <c r="J2" s="13"/>
      <c r="K2" s="43" t="s">
        <v>21</v>
      </c>
      <c r="L2" s="43"/>
      <c r="M2" s="43"/>
      <c r="N2" s="43"/>
      <c r="O2" s="43"/>
      <c r="P2" s="43"/>
    </row>
    <row r="3" spans="1:16" ht="35.25" customHeight="1">
      <c r="A3" s="44" t="s">
        <v>22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ht="3.75" customHeight="1"/>
    <row r="5" spans="1:16" ht="33" customHeight="1">
      <c r="A5" s="42" t="s">
        <v>7</v>
      </c>
      <c r="B5" s="42" t="s">
        <v>8</v>
      </c>
      <c r="C5" s="42" t="s">
        <v>9</v>
      </c>
      <c r="D5" s="42" t="s">
        <v>10</v>
      </c>
      <c r="E5" s="42" t="s">
        <v>11</v>
      </c>
      <c r="F5" s="42"/>
      <c r="G5" s="42"/>
      <c r="H5" s="42"/>
      <c r="I5" s="45" t="s">
        <v>12</v>
      </c>
      <c r="J5" s="42" t="s">
        <v>13</v>
      </c>
      <c r="K5" s="42"/>
      <c r="L5" s="42"/>
      <c r="M5" s="42" t="s">
        <v>14</v>
      </c>
      <c r="N5" s="42">
        <v>2016</v>
      </c>
      <c r="O5" s="42">
        <v>2017</v>
      </c>
      <c r="P5" s="42">
        <v>2018</v>
      </c>
    </row>
    <row r="6" spans="1:16" ht="15">
      <c r="A6" s="42"/>
      <c r="B6" s="42"/>
      <c r="C6" s="42"/>
      <c r="D6" s="42"/>
      <c r="E6" s="42" t="s">
        <v>15</v>
      </c>
      <c r="F6" s="26" t="s">
        <v>16</v>
      </c>
      <c r="G6" s="42" t="s">
        <v>18</v>
      </c>
      <c r="H6" s="42" t="s">
        <v>19</v>
      </c>
      <c r="I6" s="46"/>
      <c r="J6" s="42">
        <v>2016</v>
      </c>
      <c r="K6" s="42">
        <v>2017</v>
      </c>
      <c r="L6" s="42">
        <v>2018</v>
      </c>
      <c r="M6" s="42"/>
      <c r="N6" s="42"/>
      <c r="O6" s="42"/>
      <c r="P6" s="42"/>
    </row>
    <row r="7" spans="1:16" ht="15" customHeight="1">
      <c r="A7" s="42"/>
      <c r="B7" s="42"/>
      <c r="C7" s="42"/>
      <c r="D7" s="42"/>
      <c r="E7" s="42"/>
      <c r="F7" s="26" t="s">
        <v>17</v>
      </c>
      <c r="G7" s="42"/>
      <c r="H7" s="42"/>
      <c r="I7" s="47"/>
      <c r="J7" s="42"/>
      <c r="K7" s="42"/>
      <c r="L7" s="42"/>
      <c r="M7" s="42"/>
      <c r="N7" s="42"/>
      <c r="O7" s="42"/>
      <c r="P7" s="42"/>
    </row>
    <row r="8" spans="1:16" ht="36.75" customHeight="1">
      <c r="A8" s="39" t="s">
        <v>102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34.5" customHeight="1">
      <c r="A9" s="39" t="s">
        <v>103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48.75" customHeight="1">
      <c r="A10" s="14" t="s">
        <v>20</v>
      </c>
      <c r="B10" s="14" t="s">
        <v>127</v>
      </c>
      <c r="C10" s="14" t="s">
        <v>68</v>
      </c>
      <c r="D10" s="14"/>
      <c r="E10" s="15" t="s">
        <v>34</v>
      </c>
      <c r="F10" s="15" t="s">
        <v>42</v>
      </c>
      <c r="G10" s="15" t="s">
        <v>46</v>
      </c>
      <c r="H10" s="16" t="s">
        <v>39</v>
      </c>
      <c r="I10" s="17" t="s">
        <v>40</v>
      </c>
      <c r="J10" s="18">
        <f>J11+J12+J13+J14+J15</f>
        <v>28573.27356</v>
      </c>
      <c r="K10" s="18">
        <f>K11+K12+K13+K14+K15</f>
        <v>28507.6</v>
      </c>
      <c r="L10" s="18">
        <f>L11+L12+L13+L14+L15</f>
        <v>28507.6</v>
      </c>
      <c r="M10" s="40" t="s">
        <v>109</v>
      </c>
      <c r="N10" s="17">
        <v>2</v>
      </c>
      <c r="O10" s="17">
        <v>2</v>
      </c>
      <c r="P10" s="17">
        <v>2</v>
      </c>
    </row>
    <row r="11" spans="1:16" ht="77.25" customHeight="1">
      <c r="A11" s="4" t="s">
        <v>23</v>
      </c>
      <c r="B11" s="3" t="s">
        <v>47</v>
      </c>
      <c r="C11" s="3" t="s">
        <v>25</v>
      </c>
      <c r="D11" s="3"/>
      <c r="E11" s="8" t="s">
        <v>34</v>
      </c>
      <c r="F11" s="8" t="s">
        <v>35</v>
      </c>
      <c r="G11" s="8" t="s">
        <v>36</v>
      </c>
      <c r="H11" s="10" t="s">
        <v>120</v>
      </c>
      <c r="I11" s="9" t="s">
        <v>40</v>
      </c>
      <c r="J11" s="11">
        <v>1889</v>
      </c>
      <c r="K11" s="11">
        <v>1889</v>
      </c>
      <c r="L11" s="11">
        <v>1889</v>
      </c>
      <c r="M11" s="41"/>
      <c r="N11" s="9"/>
      <c r="O11" s="9"/>
      <c r="P11" s="9"/>
    </row>
    <row r="12" spans="1:16" ht="82.5" customHeight="1">
      <c r="A12" s="4" t="s">
        <v>24</v>
      </c>
      <c r="B12" s="3" t="s">
        <v>43</v>
      </c>
      <c r="C12" s="3" t="s">
        <v>64</v>
      </c>
      <c r="D12" s="3"/>
      <c r="E12" s="8" t="s">
        <v>34</v>
      </c>
      <c r="F12" s="8" t="s">
        <v>37</v>
      </c>
      <c r="G12" s="8" t="s">
        <v>38</v>
      </c>
      <c r="H12" s="10" t="s">
        <v>120</v>
      </c>
      <c r="I12" s="9" t="s">
        <v>40</v>
      </c>
      <c r="J12" s="11">
        <f>26449.28-1.05-14.1-17.2-56</f>
        <v>26360.93</v>
      </c>
      <c r="K12" s="11">
        <f>26533.6</f>
        <v>26533.6</v>
      </c>
      <c r="L12" s="11">
        <f>26533.6</f>
        <v>26533.6</v>
      </c>
      <c r="M12" s="41"/>
      <c r="N12" s="9"/>
      <c r="O12" s="9"/>
      <c r="P12" s="9"/>
    </row>
    <row r="13" spans="1:16" ht="209.25" customHeight="1">
      <c r="A13" s="4" t="s">
        <v>26</v>
      </c>
      <c r="B13" s="3" t="s">
        <v>138</v>
      </c>
      <c r="C13" s="3" t="s">
        <v>64</v>
      </c>
      <c r="D13" s="3"/>
      <c r="E13" s="8" t="s">
        <v>34</v>
      </c>
      <c r="F13" s="8" t="s">
        <v>56</v>
      </c>
      <c r="G13" s="8" t="s">
        <v>139</v>
      </c>
      <c r="H13" s="10" t="s">
        <v>140</v>
      </c>
      <c r="I13" s="9" t="s">
        <v>40</v>
      </c>
      <c r="J13" s="29">
        <f>84.29996+17.2</f>
        <v>101.49996</v>
      </c>
      <c r="K13" s="11"/>
      <c r="L13" s="11"/>
      <c r="M13" s="41"/>
      <c r="N13" s="9"/>
      <c r="O13" s="9"/>
      <c r="P13" s="9"/>
    </row>
    <row r="14" spans="1:16" ht="65.25" customHeight="1">
      <c r="A14" s="4" t="s">
        <v>141</v>
      </c>
      <c r="B14" s="3" t="s">
        <v>44</v>
      </c>
      <c r="C14" s="3" t="s">
        <v>63</v>
      </c>
      <c r="D14" s="3"/>
      <c r="E14" s="8" t="s">
        <v>34</v>
      </c>
      <c r="F14" s="8" t="s">
        <v>37</v>
      </c>
      <c r="G14" s="8" t="s">
        <v>45</v>
      </c>
      <c r="H14" s="10" t="s">
        <v>120</v>
      </c>
      <c r="I14" s="9" t="s">
        <v>40</v>
      </c>
      <c r="J14" s="11">
        <f>85-63.1564</f>
        <v>21.843600000000002</v>
      </c>
      <c r="K14" s="11">
        <v>85</v>
      </c>
      <c r="L14" s="11">
        <v>85</v>
      </c>
      <c r="M14" s="41"/>
      <c r="N14" s="9"/>
      <c r="O14" s="9"/>
      <c r="P14" s="9"/>
    </row>
    <row r="15" spans="1:16" ht="65.25" customHeight="1">
      <c r="A15" s="4" t="s">
        <v>142</v>
      </c>
      <c r="B15" s="6" t="s">
        <v>143</v>
      </c>
      <c r="C15" s="6" t="s">
        <v>144</v>
      </c>
      <c r="D15" s="7"/>
      <c r="E15" s="8" t="s">
        <v>34</v>
      </c>
      <c r="F15" s="8" t="s">
        <v>145</v>
      </c>
      <c r="G15" s="8" t="s">
        <v>146</v>
      </c>
      <c r="H15" s="10" t="s">
        <v>121</v>
      </c>
      <c r="I15" s="9" t="s">
        <v>40</v>
      </c>
      <c r="J15" s="11">
        <v>200</v>
      </c>
      <c r="K15" s="11">
        <v>0</v>
      </c>
      <c r="L15" s="11">
        <v>0</v>
      </c>
      <c r="M15" s="41"/>
      <c r="N15" s="7"/>
      <c r="O15" s="7"/>
      <c r="P15" s="5"/>
    </row>
    <row r="16" spans="1:16" ht="57" customHeight="1">
      <c r="A16" s="39" t="s">
        <v>101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127.5" customHeight="1">
      <c r="A17" s="14" t="s">
        <v>27</v>
      </c>
      <c r="B17" s="14" t="s">
        <v>128</v>
      </c>
      <c r="C17" s="14" t="s">
        <v>68</v>
      </c>
      <c r="D17" s="14"/>
      <c r="E17" s="15" t="s">
        <v>34</v>
      </c>
      <c r="F17" s="15" t="s">
        <v>41</v>
      </c>
      <c r="G17" s="15" t="s">
        <v>48</v>
      </c>
      <c r="H17" s="16" t="s">
        <v>39</v>
      </c>
      <c r="I17" s="17"/>
      <c r="J17" s="18">
        <f>SUM(J18:J24)</f>
        <v>5581</v>
      </c>
      <c r="K17" s="18">
        <f>SUM(K18:K24)</f>
        <v>5218.5</v>
      </c>
      <c r="L17" s="18">
        <f>SUM(L18:L24)</f>
        <v>5218.5</v>
      </c>
      <c r="M17" s="14"/>
      <c r="N17" s="14"/>
      <c r="O17" s="14"/>
      <c r="P17" s="14"/>
    </row>
    <row r="18" spans="1:16" ht="162" customHeight="1">
      <c r="A18" s="4" t="s">
        <v>28</v>
      </c>
      <c r="B18" s="3" t="s">
        <v>0</v>
      </c>
      <c r="C18" s="3" t="s">
        <v>65</v>
      </c>
      <c r="D18" s="3"/>
      <c r="E18" s="8" t="s">
        <v>34</v>
      </c>
      <c r="F18" s="8" t="s">
        <v>49</v>
      </c>
      <c r="G18" s="8" t="s">
        <v>55</v>
      </c>
      <c r="H18" s="10" t="s">
        <v>121</v>
      </c>
      <c r="I18" s="9" t="s">
        <v>52</v>
      </c>
      <c r="J18" s="11">
        <v>62.1</v>
      </c>
      <c r="K18" s="11">
        <v>0</v>
      </c>
      <c r="L18" s="11">
        <v>0</v>
      </c>
      <c r="M18" s="3" t="s">
        <v>115</v>
      </c>
      <c r="N18" s="9">
        <v>782</v>
      </c>
      <c r="O18" s="9">
        <v>782</v>
      </c>
      <c r="P18" s="20">
        <v>782</v>
      </c>
    </row>
    <row r="19" spans="1:16" ht="207" customHeight="1">
      <c r="A19" s="4" t="s">
        <v>29</v>
      </c>
      <c r="B19" s="3" t="s">
        <v>1</v>
      </c>
      <c r="C19" s="6" t="s">
        <v>2</v>
      </c>
      <c r="D19" s="7"/>
      <c r="E19" s="8" t="s">
        <v>34</v>
      </c>
      <c r="F19" s="8" t="s">
        <v>56</v>
      </c>
      <c r="G19" s="8" t="s">
        <v>57</v>
      </c>
      <c r="H19" s="10" t="s">
        <v>39</v>
      </c>
      <c r="I19" s="9" t="s">
        <v>52</v>
      </c>
      <c r="J19" s="11">
        <v>3570</v>
      </c>
      <c r="K19" s="11">
        <v>3570</v>
      </c>
      <c r="L19" s="11">
        <v>3570</v>
      </c>
      <c r="M19" s="19" t="s">
        <v>135</v>
      </c>
      <c r="N19" s="24">
        <v>13900</v>
      </c>
      <c r="O19" s="24">
        <v>13900</v>
      </c>
      <c r="P19" s="24">
        <v>13900</v>
      </c>
    </row>
    <row r="20" spans="1:16" ht="137.25" customHeight="1">
      <c r="A20" s="4" t="s">
        <v>30</v>
      </c>
      <c r="B20" s="3" t="s">
        <v>3</v>
      </c>
      <c r="C20" s="6" t="s">
        <v>69</v>
      </c>
      <c r="D20" s="7"/>
      <c r="E20" s="8" t="s">
        <v>34</v>
      </c>
      <c r="F20" s="8" t="s">
        <v>37</v>
      </c>
      <c r="G20" s="8">
        <v>1010270010</v>
      </c>
      <c r="H20" s="10" t="s">
        <v>39</v>
      </c>
      <c r="I20" s="9" t="s">
        <v>53</v>
      </c>
      <c r="J20" s="11">
        <v>779.5</v>
      </c>
      <c r="K20" s="11">
        <v>779.5</v>
      </c>
      <c r="L20" s="11">
        <v>779.5</v>
      </c>
      <c r="M20" s="19" t="s">
        <v>111</v>
      </c>
      <c r="N20" s="20">
        <v>510</v>
      </c>
      <c r="O20" s="20">
        <v>510</v>
      </c>
      <c r="P20" s="20">
        <v>510</v>
      </c>
    </row>
    <row r="21" spans="1:16" ht="104.25" customHeight="1">
      <c r="A21" s="34" t="s">
        <v>31</v>
      </c>
      <c r="B21" s="36" t="s">
        <v>4</v>
      </c>
      <c r="C21" s="12" t="s">
        <v>67</v>
      </c>
      <c r="D21" s="7"/>
      <c r="E21" s="8" t="s">
        <v>34</v>
      </c>
      <c r="F21" s="8" t="s">
        <v>50</v>
      </c>
      <c r="G21" s="8" t="s">
        <v>58</v>
      </c>
      <c r="H21" s="10" t="s">
        <v>122</v>
      </c>
      <c r="I21" s="9" t="s">
        <v>53</v>
      </c>
      <c r="J21" s="11">
        <v>0.2</v>
      </c>
      <c r="K21" s="11">
        <v>15</v>
      </c>
      <c r="L21" s="11">
        <v>15</v>
      </c>
      <c r="M21" s="36" t="s">
        <v>112</v>
      </c>
      <c r="N21" s="51">
        <v>3</v>
      </c>
      <c r="O21" s="51">
        <v>3</v>
      </c>
      <c r="P21" s="51">
        <v>3</v>
      </c>
    </row>
    <row r="22" spans="1:16" ht="105.75" customHeight="1">
      <c r="A22" s="35"/>
      <c r="B22" s="37"/>
      <c r="C22" s="12" t="s">
        <v>67</v>
      </c>
      <c r="D22" s="7"/>
      <c r="E22" s="8" t="s">
        <v>34</v>
      </c>
      <c r="F22" s="8" t="s">
        <v>50</v>
      </c>
      <c r="G22" s="8" t="s">
        <v>134</v>
      </c>
      <c r="H22" s="10" t="s">
        <v>122</v>
      </c>
      <c r="I22" s="9" t="s">
        <v>52</v>
      </c>
      <c r="J22" s="11">
        <v>3</v>
      </c>
      <c r="K22" s="11">
        <v>30</v>
      </c>
      <c r="L22" s="11">
        <v>30</v>
      </c>
      <c r="M22" s="37"/>
      <c r="N22" s="52"/>
      <c r="O22" s="52"/>
      <c r="P22" s="52"/>
    </row>
    <row r="23" spans="1:16" ht="91.5" customHeight="1">
      <c r="A23" s="4" t="s">
        <v>32</v>
      </c>
      <c r="B23" s="3" t="s">
        <v>5</v>
      </c>
      <c r="C23" s="6" t="s">
        <v>66</v>
      </c>
      <c r="D23" s="7"/>
      <c r="E23" s="8" t="s">
        <v>34</v>
      </c>
      <c r="F23" s="8" t="s">
        <v>37</v>
      </c>
      <c r="G23" s="8" t="s">
        <v>54</v>
      </c>
      <c r="H23" s="10" t="s">
        <v>39</v>
      </c>
      <c r="I23" s="9" t="s">
        <v>53</v>
      </c>
      <c r="J23" s="11">
        <v>824</v>
      </c>
      <c r="K23" s="11">
        <v>824</v>
      </c>
      <c r="L23" s="11">
        <v>824</v>
      </c>
      <c r="M23" s="19" t="s">
        <v>110</v>
      </c>
      <c r="N23" s="20">
        <v>550</v>
      </c>
      <c r="O23" s="20">
        <v>550</v>
      </c>
      <c r="P23" s="20">
        <v>550</v>
      </c>
    </row>
    <row r="24" spans="1:16" ht="68.25" customHeight="1">
      <c r="A24" s="4" t="s">
        <v>33</v>
      </c>
      <c r="B24" s="6" t="s">
        <v>6</v>
      </c>
      <c r="C24" s="6" t="s">
        <v>68</v>
      </c>
      <c r="D24" s="7"/>
      <c r="E24" s="8" t="s">
        <v>34</v>
      </c>
      <c r="F24" s="8" t="s">
        <v>50</v>
      </c>
      <c r="G24" s="8" t="s">
        <v>51</v>
      </c>
      <c r="H24" s="10" t="s">
        <v>121</v>
      </c>
      <c r="I24" s="9" t="s">
        <v>52</v>
      </c>
      <c r="J24" s="11">
        <v>342.2</v>
      </c>
      <c r="K24" s="11">
        <v>0</v>
      </c>
      <c r="L24" s="11">
        <v>0</v>
      </c>
      <c r="M24" s="19"/>
      <c r="N24" s="7"/>
      <c r="O24" s="7"/>
      <c r="P24" s="5"/>
    </row>
    <row r="25" spans="1:16" ht="15.75" customHeight="1">
      <c r="A25" s="31" t="s">
        <v>123</v>
      </c>
      <c r="B25" s="32"/>
      <c r="C25" s="32"/>
      <c r="D25" s="32"/>
      <c r="E25" s="32"/>
      <c r="F25" s="32"/>
      <c r="G25" s="32"/>
      <c r="H25" s="32"/>
      <c r="I25" s="33"/>
      <c r="J25" s="11">
        <f>J17+J10</f>
        <v>34154.27356</v>
      </c>
      <c r="K25" s="11">
        <f>K17+K10</f>
        <v>33726.1</v>
      </c>
      <c r="L25" s="11">
        <f>L17+L10</f>
        <v>33726.1</v>
      </c>
      <c r="M25" s="23"/>
      <c r="N25" s="22"/>
      <c r="O25" s="22"/>
      <c r="P25" s="5"/>
    </row>
    <row r="26" spans="1:16" ht="15.75" customHeight="1">
      <c r="A26" s="31" t="s">
        <v>126</v>
      </c>
      <c r="B26" s="32"/>
      <c r="C26" s="32"/>
      <c r="D26" s="32"/>
      <c r="E26" s="32"/>
      <c r="F26" s="32"/>
      <c r="G26" s="32"/>
      <c r="H26" s="32"/>
      <c r="I26" s="33"/>
      <c r="J26" s="11">
        <f>J24+J22+J19+J18</f>
        <v>3977.2999999999997</v>
      </c>
      <c r="K26" s="11">
        <f>K24+K22+K19+K18</f>
        <v>3600</v>
      </c>
      <c r="L26" s="11">
        <f>L24+L22+L19+L18</f>
        <v>3600</v>
      </c>
      <c r="M26" s="23"/>
      <c r="N26" s="22"/>
      <c r="O26" s="22"/>
      <c r="P26" s="5"/>
    </row>
    <row r="27" spans="1:16" ht="15.75" customHeight="1">
      <c r="A27" s="31" t="s">
        <v>124</v>
      </c>
      <c r="B27" s="32"/>
      <c r="C27" s="32"/>
      <c r="D27" s="32"/>
      <c r="E27" s="32"/>
      <c r="F27" s="32"/>
      <c r="G27" s="32"/>
      <c r="H27" s="32"/>
      <c r="I27" s="33"/>
      <c r="J27" s="11">
        <f>J23+J21+J20</f>
        <v>1603.7</v>
      </c>
      <c r="K27" s="11">
        <f>K23+K21+K20</f>
        <v>1618.5</v>
      </c>
      <c r="L27" s="11">
        <f>L23+L21+L20</f>
        <v>1618.5</v>
      </c>
      <c r="M27" s="23"/>
      <c r="N27" s="22"/>
      <c r="O27" s="22"/>
      <c r="P27" s="5"/>
    </row>
    <row r="28" spans="1:16" ht="15.75" customHeight="1">
      <c r="A28" s="31" t="s">
        <v>125</v>
      </c>
      <c r="B28" s="32"/>
      <c r="C28" s="32"/>
      <c r="D28" s="32"/>
      <c r="E28" s="32"/>
      <c r="F28" s="32"/>
      <c r="G28" s="32"/>
      <c r="H28" s="32"/>
      <c r="I28" s="33"/>
      <c r="J28" s="11">
        <f>J10</f>
        <v>28573.27356</v>
      </c>
      <c r="K28" s="11">
        <f>K10</f>
        <v>28507.6</v>
      </c>
      <c r="L28" s="11">
        <f>L10</f>
        <v>28507.6</v>
      </c>
      <c r="M28" s="23"/>
      <c r="N28" s="22"/>
      <c r="O28" s="22"/>
      <c r="P28" s="5"/>
    </row>
    <row r="29" ht="13.5" customHeight="1"/>
    <row r="30" spans="1:15" ht="15" customHeight="1">
      <c r="A30" s="48" t="s">
        <v>147</v>
      </c>
      <c r="B30" s="48"/>
      <c r="C30" s="48"/>
      <c r="D30" s="48"/>
      <c r="E30" s="48"/>
      <c r="F30" s="48"/>
      <c r="G30" s="48"/>
      <c r="H30" s="49"/>
      <c r="I30" s="49"/>
      <c r="J30" s="49"/>
      <c r="K30" s="50" t="s">
        <v>148</v>
      </c>
      <c r="L30" s="50"/>
      <c r="M30" s="50"/>
      <c r="N30" s="50"/>
      <c r="O30" s="30"/>
    </row>
  </sheetData>
  <sheetProtection/>
  <mergeCells count="37">
    <mergeCell ref="O21:O22"/>
    <mergeCell ref="P21:P22"/>
    <mergeCell ref="N5:N7"/>
    <mergeCell ref="L6:L7"/>
    <mergeCell ref="A25:I25"/>
    <mergeCell ref="E6:E7"/>
    <mergeCell ref="G6:G7"/>
    <mergeCell ref="I5:I7"/>
    <mergeCell ref="J5:L5"/>
    <mergeCell ref="M5:M7"/>
    <mergeCell ref="O5:O7"/>
    <mergeCell ref="P5:P7"/>
    <mergeCell ref="A30:G30"/>
    <mergeCell ref="H30:J30"/>
    <mergeCell ref="K30:N30"/>
    <mergeCell ref="M21:M22"/>
    <mergeCell ref="N21:N22"/>
    <mergeCell ref="K6:K7"/>
    <mergeCell ref="H6:H7"/>
    <mergeCell ref="J6:J7"/>
    <mergeCell ref="K2:P2"/>
    <mergeCell ref="A3:P3"/>
    <mergeCell ref="A5:A7"/>
    <mergeCell ref="B5:B7"/>
    <mergeCell ref="C5:C7"/>
    <mergeCell ref="D5:D7"/>
    <mergeCell ref="E5:H5"/>
    <mergeCell ref="A28:I28"/>
    <mergeCell ref="A21:A22"/>
    <mergeCell ref="B21:B22"/>
    <mergeCell ref="A26:I26"/>
    <mergeCell ref="A27:I27"/>
    <mergeCell ref="J1:P1"/>
    <mergeCell ref="A8:P8"/>
    <mergeCell ref="A9:P9"/>
    <mergeCell ref="M10:M15"/>
    <mergeCell ref="A16:P16"/>
  </mergeCells>
  <printOptions/>
  <pageMargins left="0.7086614173228347" right="0.27" top="0.54" bottom="0.36" header="0.51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4.140625" style="0" customWidth="1"/>
    <col min="2" max="2" width="19.8515625" style="0" customWidth="1"/>
    <col min="3" max="3" width="16.28125" style="0" customWidth="1"/>
    <col min="4" max="4" width="7.57421875" style="0" customWidth="1"/>
    <col min="5" max="5" width="4.28125" style="0" customWidth="1"/>
    <col min="6" max="6" width="5.7109375" style="0" customWidth="1"/>
    <col min="7" max="7" width="10.8515625" style="0" customWidth="1"/>
    <col min="8" max="8" width="5.57421875" style="0" customWidth="1"/>
    <col min="9" max="9" width="4.421875" style="0" customWidth="1"/>
    <col min="13" max="13" width="10.28125" style="0" customWidth="1"/>
    <col min="14" max="16" width="6.421875" style="0" customWidth="1"/>
  </cols>
  <sheetData>
    <row r="1" spans="1:16" ht="46.5" customHeight="1">
      <c r="A1" s="1"/>
      <c r="B1" s="1"/>
      <c r="C1" s="1"/>
      <c r="D1" s="1"/>
      <c r="E1" s="1"/>
      <c r="F1" s="1"/>
      <c r="G1" s="1"/>
      <c r="H1" s="1"/>
      <c r="I1" s="1"/>
      <c r="J1" s="13"/>
      <c r="K1" s="43" t="s">
        <v>60</v>
      </c>
      <c r="L1" s="43"/>
      <c r="M1" s="43"/>
      <c r="N1" s="43"/>
      <c r="O1" s="43"/>
      <c r="P1" s="43"/>
    </row>
    <row r="2" spans="1:16" ht="35.25" customHeight="1">
      <c r="A2" s="44" t="s">
        <v>59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ht="4.5" customHeight="1"/>
    <row r="4" spans="1:16" ht="33" customHeight="1">
      <c r="A4" s="42" t="s">
        <v>7</v>
      </c>
      <c r="B4" s="42" t="s">
        <v>8</v>
      </c>
      <c r="C4" s="42" t="s">
        <v>9</v>
      </c>
      <c r="D4" s="42" t="s">
        <v>10</v>
      </c>
      <c r="E4" s="42" t="s">
        <v>11</v>
      </c>
      <c r="F4" s="42"/>
      <c r="G4" s="42"/>
      <c r="H4" s="42"/>
      <c r="I4" s="45" t="s">
        <v>12</v>
      </c>
      <c r="J4" s="42" t="s">
        <v>13</v>
      </c>
      <c r="K4" s="42"/>
      <c r="L4" s="42"/>
      <c r="M4" s="42" t="s">
        <v>14</v>
      </c>
      <c r="N4" s="42">
        <v>2016</v>
      </c>
      <c r="O4" s="42">
        <v>2017</v>
      </c>
      <c r="P4" s="42">
        <v>2018</v>
      </c>
    </row>
    <row r="5" spans="1:16" ht="15">
      <c r="A5" s="42"/>
      <c r="B5" s="42"/>
      <c r="C5" s="42"/>
      <c r="D5" s="42"/>
      <c r="E5" s="42" t="s">
        <v>15</v>
      </c>
      <c r="F5" s="2" t="s">
        <v>16</v>
      </c>
      <c r="G5" s="42" t="s">
        <v>18</v>
      </c>
      <c r="H5" s="42" t="s">
        <v>19</v>
      </c>
      <c r="I5" s="46"/>
      <c r="J5" s="42">
        <v>2016</v>
      </c>
      <c r="K5" s="42">
        <v>2017</v>
      </c>
      <c r="L5" s="42">
        <v>2018</v>
      </c>
      <c r="M5" s="42"/>
      <c r="N5" s="42"/>
      <c r="O5" s="42"/>
      <c r="P5" s="42"/>
    </row>
    <row r="6" spans="1:16" ht="15">
      <c r="A6" s="42"/>
      <c r="B6" s="42"/>
      <c r="C6" s="42"/>
      <c r="D6" s="42"/>
      <c r="E6" s="42"/>
      <c r="F6" s="2" t="s">
        <v>17</v>
      </c>
      <c r="G6" s="42"/>
      <c r="H6" s="42"/>
      <c r="I6" s="47"/>
      <c r="J6" s="42"/>
      <c r="K6" s="42"/>
      <c r="L6" s="42"/>
      <c r="M6" s="42"/>
      <c r="N6" s="42"/>
      <c r="O6" s="42"/>
      <c r="P6" s="42"/>
    </row>
    <row r="7" spans="1:16" ht="28.5" customHeight="1">
      <c r="A7" s="39" t="s">
        <v>108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15" customHeight="1">
      <c r="A8" s="39" t="s">
        <v>104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90" customHeight="1">
      <c r="A9" s="14" t="s">
        <v>20</v>
      </c>
      <c r="B9" s="14" t="s">
        <v>129</v>
      </c>
      <c r="C9" s="14"/>
      <c r="D9" s="14"/>
      <c r="E9" s="15" t="s">
        <v>34</v>
      </c>
      <c r="F9" s="15" t="s">
        <v>42</v>
      </c>
      <c r="G9" s="15" t="s">
        <v>87</v>
      </c>
      <c r="H9" s="16" t="s">
        <v>39</v>
      </c>
      <c r="I9" s="17" t="s">
        <v>40</v>
      </c>
      <c r="J9" s="18">
        <f>J10+J14</f>
        <v>16974.22</v>
      </c>
      <c r="K9" s="18">
        <f>K10+K14</f>
        <v>16974.22</v>
      </c>
      <c r="L9" s="18">
        <f>L10+L14</f>
        <v>16974.22</v>
      </c>
      <c r="M9" s="14" t="s">
        <v>113</v>
      </c>
      <c r="N9" s="17">
        <v>11</v>
      </c>
      <c r="O9" s="17">
        <v>11</v>
      </c>
      <c r="P9" s="17">
        <v>11</v>
      </c>
    </row>
    <row r="10" spans="1:17" ht="119.25" customHeight="1">
      <c r="A10" s="4" t="s">
        <v>23</v>
      </c>
      <c r="B10" s="3" t="s">
        <v>61</v>
      </c>
      <c r="C10" s="3" t="s">
        <v>86</v>
      </c>
      <c r="D10" s="3"/>
      <c r="E10" s="8" t="s">
        <v>34</v>
      </c>
      <c r="F10" s="8" t="s">
        <v>56</v>
      </c>
      <c r="G10" s="8" t="s">
        <v>88</v>
      </c>
      <c r="H10" s="10" t="s">
        <v>39</v>
      </c>
      <c r="I10" s="9" t="s">
        <v>40</v>
      </c>
      <c r="J10" s="27">
        <f>SUM(J11:J13)</f>
        <v>14227.72</v>
      </c>
      <c r="K10" s="27">
        <f>SUM(K11:K13)</f>
        <v>14227.720000000001</v>
      </c>
      <c r="L10" s="27">
        <f>SUM(L11:L13)</f>
        <v>14227.720000000001</v>
      </c>
      <c r="M10" s="3"/>
      <c r="N10" s="9"/>
      <c r="O10" s="9"/>
      <c r="P10" s="9"/>
      <c r="Q10" s="28"/>
    </row>
    <row r="11" spans="1:16" ht="15" customHeight="1">
      <c r="A11" s="4"/>
      <c r="B11" s="3"/>
      <c r="C11" s="3"/>
      <c r="D11" s="3"/>
      <c r="E11" s="8" t="s">
        <v>34</v>
      </c>
      <c r="F11" s="8" t="s">
        <v>56</v>
      </c>
      <c r="G11" s="8" t="s">
        <v>88</v>
      </c>
      <c r="H11" s="10" t="s">
        <v>120</v>
      </c>
      <c r="I11" s="9"/>
      <c r="J11" s="27">
        <f>5298.9+72.5+1572.8</f>
        <v>6944.2</v>
      </c>
      <c r="K11" s="27">
        <v>6944.2</v>
      </c>
      <c r="L11" s="27">
        <v>6944.2</v>
      </c>
      <c r="M11" s="3"/>
      <c r="N11" s="9"/>
      <c r="O11" s="9"/>
      <c r="P11" s="9"/>
    </row>
    <row r="12" spans="1:16" ht="15" customHeight="1">
      <c r="A12" s="4"/>
      <c r="B12" s="3"/>
      <c r="C12" s="3"/>
      <c r="D12" s="3"/>
      <c r="E12" s="8" t="s">
        <v>34</v>
      </c>
      <c r="F12" s="8" t="s">
        <v>56</v>
      </c>
      <c r="G12" s="8" t="s">
        <v>88</v>
      </c>
      <c r="H12" s="10" t="s">
        <v>121</v>
      </c>
      <c r="I12" s="9"/>
      <c r="J12" s="27">
        <v>6829.67319</v>
      </c>
      <c r="K12" s="27">
        <f>6908.52-79</f>
        <v>6829.52</v>
      </c>
      <c r="L12" s="27">
        <f>6908.52-79</f>
        <v>6829.52</v>
      </c>
      <c r="M12" s="3"/>
      <c r="N12" s="9"/>
      <c r="O12" s="9"/>
      <c r="P12" s="9"/>
    </row>
    <row r="13" spans="1:16" ht="15" customHeight="1">
      <c r="A13" s="4"/>
      <c r="B13" s="3"/>
      <c r="C13" s="3"/>
      <c r="D13" s="3"/>
      <c r="E13" s="8" t="s">
        <v>34</v>
      </c>
      <c r="F13" s="8" t="s">
        <v>56</v>
      </c>
      <c r="G13" s="8" t="s">
        <v>88</v>
      </c>
      <c r="H13" s="10" t="s">
        <v>122</v>
      </c>
      <c r="I13" s="9"/>
      <c r="J13" s="27">
        <f>385.4+67.18271+1.2641</f>
        <v>453.84680999999995</v>
      </c>
      <c r="K13" s="27">
        <f>375+79</f>
        <v>454</v>
      </c>
      <c r="L13" s="27">
        <f>375+79</f>
        <v>454</v>
      </c>
      <c r="M13" s="3"/>
      <c r="N13" s="9"/>
      <c r="O13" s="9"/>
      <c r="P13" s="9"/>
    </row>
    <row r="14" spans="1:16" ht="70.5" customHeight="1">
      <c r="A14" s="4" t="s">
        <v>24</v>
      </c>
      <c r="B14" s="3" t="s">
        <v>62</v>
      </c>
      <c r="C14" s="3" t="s">
        <v>85</v>
      </c>
      <c r="D14" s="3"/>
      <c r="E14" s="8" t="s">
        <v>34</v>
      </c>
      <c r="F14" s="8" t="s">
        <v>56</v>
      </c>
      <c r="G14" s="8" t="s">
        <v>89</v>
      </c>
      <c r="H14" s="10" t="s">
        <v>39</v>
      </c>
      <c r="I14" s="9" t="s">
        <v>40</v>
      </c>
      <c r="J14" s="27">
        <f>SUM(J15:J16)</f>
        <v>2746.5</v>
      </c>
      <c r="K14" s="27">
        <f>SUM(K15:K16)</f>
        <v>2746.5</v>
      </c>
      <c r="L14" s="27">
        <f>SUM(L15:L16)</f>
        <v>2746.5</v>
      </c>
      <c r="M14" s="3"/>
      <c r="N14" s="9"/>
      <c r="O14" s="9"/>
      <c r="P14" s="9"/>
    </row>
    <row r="15" spans="1:16" ht="15" customHeight="1">
      <c r="A15" s="4"/>
      <c r="B15" s="3"/>
      <c r="C15" s="3"/>
      <c r="D15" s="3"/>
      <c r="E15" s="8" t="s">
        <v>34</v>
      </c>
      <c r="F15" s="8" t="s">
        <v>56</v>
      </c>
      <c r="G15" s="8" t="s">
        <v>89</v>
      </c>
      <c r="H15" s="10" t="s">
        <v>120</v>
      </c>
      <c r="I15" s="9"/>
      <c r="J15" s="11">
        <f>1894.6+1+572.1</f>
        <v>2467.7</v>
      </c>
      <c r="K15" s="11">
        <v>2467.7</v>
      </c>
      <c r="L15" s="11">
        <v>2467.7</v>
      </c>
      <c r="M15" s="3"/>
      <c r="N15" s="9"/>
      <c r="O15" s="9"/>
      <c r="P15" s="9"/>
    </row>
    <row r="16" spans="1:16" ht="15" customHeight="1">
      <c r="A16" s="4"/>
      <c r="B16" s="3"/>
      <c r="C16" s="3"/>
      <c r="D16" s="3"/>
      <c r="E16" s="8" t="s">
        <v>34</v>
      </c>
      <c r="F16" s="8" t="s">
        <v>56</v>
      </c>
      <c r="G16" s="8" t="s">
        <v>89</v>
      </c>
      <c r="H16" s="10" t="s">
        <v>121</v>
      </c>
      <c r="I16" s="9"/>
      <c r="J16" s="11">
        <v>278.8</v>
      </c>
      <c r="K16" s="11">
        <v>278.8</v>
      </c>
      <c r="L16" s="11">
        <v>278.8</v>
      </c>
      <c r="M16" s="3"/>
      <c r="N16" s="9"/>
      <c r="O16" s="9"/>
      <c r="P16" s="9"/>
    </row>
    <row r="17" spans="1:16" ht="38.25" customHeight="1">
      <c r="A17" s="39" t="s">
        <v>105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118.5" customHeight="1">
      <c r="A18" s="14" t="s">
        <v>27</v>
      </c>
      <c r="B18" s="14" t="s">
        <v>130</v>
      </c>
      <c r="C18" s="14"/>
      <c r="D18" s="14"/>
      <c r="E18" s="15" t="s">
        <v>34</v>
      </c>
      <c r="F18" s="15" t="s">
        <v>42</v>
      </c>
      <c r="G18" s="15" t="s">
        <v>92</v>
      </c>
      <c r="H18" s="16" t="s">
        <v>39</v>
      </c>
      <c r="I18" s="17" t="s">
        <v>40</v>
      </c>
      <c r="J18" s="18">
        <f>SUM(J19:J20)</f>
        <v>958.4063999999998</v>
      </c>
      <c r="K18" s="18">
        <f>SUM(K19:K20)</f>
        <v>838.1999999999999</v>
      </c>
      <c r="L18" s="18">
        <f>SUM(L19:L20)</f>
        <v>838.1999999999999</v>
      </c>
      <c r="M18" s="14" t="s">
        <v>114</v>
      </c>
      <c r="N18" s="17">
        <v>55</v>
      </c>
      <c r="O18" s="17">
        <v>55</v>
      </c>
      <c r="P18" s="17">
        <v>55</v>
      </c>
    </row>
    <row r="19" spans="1:16" ht="149.25" customHeight="1">
      <c r="A19" s="4" t="s">
        <v>28</v>
      </c>
      <c r="B19" s="3" t="s">
        <v>70</v>
      </c>
      <c r="C19" s="3" t="s">
        <v>84</v>
      </c>
      <c r="D19" s="3"/>
      <c r="E19" s="8" t="s">
        <v>34</v>
      </c>
      <c r="F19" s="8" t="s">
        <v>56</v>
      </c>
      <c r="G19" s="8" t="s">
        <v>90</v>
      </c>
      <c r="H19" s="10" t="s">
        <v>121</v>
      </c>
      <c r="I19" s="9" t="s">
        <v>40</v>
      </c>
      <c r="J19" s="11">
        <f>638.9+19.3+1.05+63.1564+56</f>
        <v>778.4063999999998</v>
      </c>
      <c r="K19" s="11">
        <f>638.9+19.3</f>
        <v>658.1999999999999</v>
      </c>
      <c r="L19" s="11">
        <f>638.9+19.3</f>
        <v>658.1999999999999</v>
      </c>
      <c r="M19" s="3"/>
      <c r="N19" s="3"/>
      <c r="O19" s="3"/>
      <c r="P19" s="5"/>
    </row>
    <row r="20" spans="1:16" ht="192" customHeight="1">
      <c r="A20" s="4" t="s">
        <v>29</v>
      </c>
      <c r="B20" s="3" t="s">
        <v>71</v>
      </c>
      <c r="C20" s="6" t="s">
        <v>83</v>
      </c>
      <c r="D20" s="7"/>
      <c r="E20" s="8" t="s">
        <v>34</v>
      </c>
      <c r="F20" s="8" t="s">
        <v>56</v>
      </c>
      <c r="G20" s="8" t="s">
        <v>91</v>
      </c>
      <c r="H20" s="10" t="s">
        <v>121</v>
      </c>
      <c r="I20" s="9" t="s">
        <v>40</v>
      </c>
      <c r="J20" s="11">
        <v>180</v>
      </c>
      <c r="K20" s="11">
        <v>180</v>
      </c>
      <c r="L20" s="11">
        <v>180</v>
      </c>
      <c r="M20" s="7"/>
      <c r="N20" s="7"/>
      <c r="O20" s="7"/>
      <c r="P20" s="5"/>
    </row>
    <row r="21" spans="1:16" ht="56.25" customHeight="1">
      <c r="A21" s="39" t="s">
        <v>106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66" customHeight="1">
      <c r="A22" s="14" t="s">
        <v>72</v>
      </c>
      <c r="B22" s="14" t="s">
        <v>131</v>
      </c>
      <c r="C22" s="14"/>
      <c r="D22" s="14"/>
      <c r="E22" s="15" t="s">
        <v>34</v>
      </c>
      <c r="F22" s="15" t="s">
        <v>42</v>
      </c>
      <c r="G22" s="15" t="s">
        <v>93</v>
      </c>
      <c r="H22" s="16" t="s">
        <v>39</v>
      </c>
      <c r="I22" s="17" t="s">
        <v>40</v>
      </c>
      <c r="J22" s="18">
        <f>J23+J27+J28+J29</f>
        <v>33315.299999999996</v>
      </c>
      <c r="K22" s="18">
        <f>K23+K27+K28+K29</f>
        <v>33301.2</v>
      </c>
      <c r="L22" s="18">
        <f>L23+L27+L28+L29</f>
        <v>33301.2</v>
      </c>
      <c r="M22" s="40" t="s">
        <v>116</v>
      </c>
      <c r="N22" s="21">
        <v>1</v>
      </c>
      <c r="O22" s="21">
        <v>1</v>
      </c>
      <c r="P22" s="21">
        <v>1</v>
      </c>
    </row>
    <row r="23" spans="1:16" ht="140.25" customHeight="1">
      <c r="A23" s="4" t="s">
        <v>74</v>
      </c>
      <c r="B23" s="3" t="s">
        <v>73</v>
      </c>
      <c r="C23" s="3" t="s">
        <v>82</v>
      </c>
      <c r="D23" s="3"/>
      <c r="E23" s="8" t="s">
        <v>34</v>
      </c>
      <c r="F23" s="8" t="s">
        <v>56</v>
      </c>
      <c r="G23" s="8" t="s">
        <v>94</v>
      </c>
      <c r="H23" s="10" t="s">
        <v>39</v>
      </c>
      <c r="I23" s="9" t="s">
        <v>40</v>
      </c>
      <c r="J23" s="11">
        <f>SUM(J24:J26)</f>
        <v>32552.199999999997</v>
      </c>
      <c r="K23" s="11">
        <f>SUM(K24:K26)</f>
        <v>32552.2</v>
      </c>
      <c r="L23" s="11">
        <f>SUM(L24:L26)</f>
        <v>32552.2</v>
      </c>
      <c r="M23" s="41"/>
      <c r="N23" s="3"/>
      <c r="O23" s="3"/>
      <c r="P23" s="5"/>
    </row>
    <row r="24" spans="1:16" ht="15">
      <c r="A24" s="4"/>
      <c r="B24" s="3"/>
      <c r="C24" s="3"/>
      <c r="D24" s="3"/>
      <c r="E24" s="8" t="s">
        <v>34</v>
      </c>
      <c r="F24" s="8" t="s">
        <v>56</v>
      </c>
      <c r="G24" s="8" t="s">
        <v>94</v>
      </c>
      <c r="H24" s="10" t="s">
        <v>120</v>
      </c>
      <c r="I24" s="9"/>
      <c r="J24" s="11">
        <f>23205.248+14.152+7006.8-706.7</f>
        <v>29519.499999999996</v>
      </c>
      <c r="K24" s="11">
        <v>30226.2</v>
      </c>
      <c r="L24" s="11">
        <v>30226.2</v>
      </c>
      <c r="M24" s="41"/>
      <c r="N24" s="3"/>
      <c r="O24" s="3"/>
      <c r="P24" s="5"/>
    </row>
    <row r="25" spans="1:16" ht="15">
      <c r="A25" s="4"/>
      <c r="B25" s="3"/>
      <c r="C25" s="3"/>
      <c r="D25" s="3"/>
      <c r="E25" s="8" t="s">
        <v>34</v>
      </c>
      <c r="F25" s="8" t="s">
        <v>56</v>
      </c>
      <c r="G25" s="8" t="s">
        <v>94</v>
      </c>
      <c r="H25" s="10" t="s">
        <v>121</v>
      </c>
      <c r="I25" s="9"/>
      <c r="J25" s="11">
        <f>2306+706.7</f>
        <v>3012.7</v>
      </c>
      <c r="K25" s="11">
        <v>2306</v>
      </c>
      <c r="L25" s="11">
        <v>2306</v>
      </c>
      <c r="M25" s="41"/>
      <c r="N25" s="3"/>
      <c r="O25" s="3"/>
      <c r="P25" s="5"/>
    </row>
    <row r="26" spans="1:16" ht="15">
      <c r="A26" s="4"/>
      <c r="B26" s="3"/>
      <c r="C26" s="3"/>
      <c r="D26" s="3"/>
      <c r="E26" s="8" t="s">
        <v>34</v>
      </c>
      <c r="F26" s="8" t="s">
        <v>56</v>
      </c>
      <c r="G26" s="8" t="s">
        <v>94</v>
      </c>
      <c r="H26" s="10" t="s">
        <v>122</v>
      </c>
      <c r="I26" s="9"/>
      <c r="J26" s="11">
        <v>20</v>
      </c>
      <c r="K26" s="11">
        <v>20</v>
      </c>
      <c r="L26" s="11">
        <v>20</v>
      </c>
      <c r="M26" s="41"/>
      <c r="N26" s="3"/>
      <c r="O26" s="3"/>
      <c r="P26" s="5"/>
    </row>
    <row r="27" spans="1:16" ht="40.5" customHeight="1">
      <c r="A27" s="4" t="s">
        <v>75</v>
      </c>
      <c r="B27" s="3" t="s">
        <v>77</v>
      </c>
      <c r="C27" s="6" t="s">
        <v>68</v>
      </c>
      <c r="D27" s="7"/>
      <c r="E27" s="8" t="s">
        <v>34</v>
      </c>
      <c r="F27" s="8" t="s">
        <v>56</v>
      </c>
      <c r="G27" s="8" t="s">
        <v>95</v>
      </c>
      <c r="H27" s="10" t="s">
        <v>121</v>
      </c>
      <c r="I27" s="9" t="s">
        <v>40</v>
      </c>
      <c r="J27" s="11">
        <f>250-74+14.1</f>
        <v>190.1</v>
      </c>
      <c r="K27" s="11">
        <v>250</v>
      </c>
      <c r="L27" s="11">
        <v>250</v>
      </c>
      <c r="M27" s="41"/>
      <c r="N27" s="7"/>
      <c r="O27" s="7"/>
      <c r="P27" s="5"/>
    </row>
    <row r="28" spans="1:16" ht="54" customHeight="1">
      <c r="A28" s="4" t="s">
        <v>76</v>
      </c>
      <c r="B28" s="3" t="s">
        <v>137</v>
      </c>
      <c r="C28" s="6" t="s">
        <v>68</v>
      </c>
      <c r="D28" s="7"/>
      <c r="E28" s="8" t="s">
        <v>34</v>
      </c>
      <c r="F28" s="8" t="s">
        <v>56</v>
      </c>
      <c r="G28" s="8" t="s">
        <v>95</v>
      </c>
      <c r="H28" s="10" t="s">
        <v>133</v>
      </c>
      <c r="I28" s="9" t="s">
        <v>40</v>
      </c>
      <c r="J28" s="11">
        <v>74</v>
      </c>
      <c r="K28" s="11"/>
      <c r="L28" s="11"/>
      <c r="M28" s="41"/>
      <c r="N28" s="7"/>
      <c r="O28" s="7"/>
      <c r="P28" s="5"/>
    </row>
    <row r="29" spans="1:16" ht="117.75" customHeight="1">
      <c r="A29" s="4" t="s">
        <v>136</v>
      </c>
      <c r="B29" s="3" t="s">
        <v>78</v>
      </c>
      <c r="C29" s="6" t="s">
        <v>119</v>
      </c>
      <c r="D29" s="7"/>
      <c r="E29" s="8" t="s">
        <v>34</v>
      </c>
      <c r="F29" s="8" t="s">
        <v>56</v>
      </c>
      <c r="G29" s="8" t="s">
        <v>96</v>
      </c>
      <c r="H29" s="10" t="s">
        <v>133</v>
      </c>
      <c r="I29" s="9" t="s">
        <v>40</v>
      </c>
      <c r="J29" s="11">
        <v>499</v>
      </c>
      <c r="K29" s="11">
        <v>499</v>
      </c>
      <c r="L29" s="11">
        <v>499</v>
      </c>
      <c r="M29" s="53"/>
      <c r="N29" s="7"/>
      <c r="O29" s="7"/>
      <c r="P29" s="5"/>
    </row>
    <row r="30" spans="1:16" ht="31.5" customHeight="1">
      <c r="A30" s="39" t="s">
        <v>107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69.75" customHeight="1">
      <c r="A31" s="14" t="s">
        <v>79</v>
      </c>
      <c r="B31" s="14" t="s">
        <v>132</v>
      </c>
      <c r="C31" s="14" t="s">
        <v>118</v>
      </c>
      <c r="D31" s="14"/>
      <c r="E31" s="15" t="s">
        <v>34</v>
      </c>
      <c r="F31" s="15" t="s">
        <v>97</v>
      </c>
      <c r="G31" s="15" t="s">
        <v>99</v>
      </c>
      <c r="H31" s="16" t="s">
        <v>39</v>
      </c>
      <c r="I31" s="17" t="s">
        <v>40</v>
      </c>
      <c r="J31" s="18">
        <f>J32</f>
        <v>490</v>
      </c>
      <c r="K31" s="18">
        <f>K32</f>
        <v>490</v>
      </c>
      <c r="L31" s="18">
        <f>L32</f>
        <v>490</v>
      </c>
      <c r="M31" s="40" t="s">
        <v>117</v>
      </c>
      <c r="N31" s="17">
        <v>85</v>
      </c>
      <c r="O31" s="17">
        <v>85</v>
      </c>
      <c r="P31" s="17">
        <v>85</v>
      </c>
    </row>
    <row r="32" spans="1:16" ht="65.25" customHeight="1">
      <c r="A32" s="4" t="s">
        <v>80</v>
      </c>
      <c r="B32" s="3" t="s">
        <v>81</v>
      </c>
      <c r="C32" s="3" t="s">
        <v>118</v>
      </c>
      <c r="D32" s="3"/>
      <c r="E32" s="8" t="s">
        <v>34</v>
      </c>
      <c r="F32" s="8" t="s">
        <v>98</v>
      </c>
      <c r="G32" s="8" t="s">
        <v>100</v>
      </c>
      <c r="H32" s="10" t="s">
        <v>133</v>
      </c>
      <c r="I32" s="9" t="s">
        <v>40</v>
      </c>
      <c r="J32" s="11">
        <v>490</v>
      </c>
      <c r="K32" s="11">
        <v>490</v>
      </c>
      <c r="L32" s="11">
        <v>490</v>
      </c>
      <c r="M32" s="53"/>
      <c r="N32" s="3"/>
      <c r="O32" s="3"/>
      <c r="P32" s="5"/>
    </row>
    <row r="33" spans="1:16" ht="15.75" customHeight="1">
      <c r="A33" s="31" t="s">
        <v>123</v>
      </c>
      <c r="B33" s="32"/>
      <c r="C33" s="32"/>
      <c r="D33" s="32"/>
      <c r="E33" s="32"/>
      <c r="F33" s="32"/>
      <c r="G33" s="32"/>
      <c r="H33" s="32"/>
      <c r="I33" s="33"/>
      <c r="J33" s="11">
        <f>J31+J22+J18+J9</f>
        <v>51737.9264</v>
      </c>
      <c r="K33" s="11">
        <f>K31+K22+K18+K9</f>
        <v>51603.619999999995</v>
      </c>
      <c r="L33" s="11">
        <f>L31+L22+L18+L9</f>
        <v>51603.619999999995</v>
      </c>
      <c r="M33" s="25"/>
      <c r="N33" s="22"/>
      <c r="O33" s="22"/>
      <c r="P33" s="5"/>
    </row>
    <row r="34" spans="1:16" ht="15.75" customHeight="1">
      <c r="A34" s="31" t="s">
        <v>125</v>
      </c>
      <c r="B34" s="32"/>
      <c r="C34" s="32"/>
      <c r="D34" s="32"/>
      <c r="E34" s="32"/>
      <c r="F34" s="32"/>
      <c r="G34" s="32"/>
      <c r="H34" s="32"/>
      <c r="I34" s="33"/>
      <c r="J34" s="11">
        <f>J33</f>
        <v>51737.9264</v>
      </c>
      <c r="K34" s="11">
        <f>K33</f>
        <v>51603.619999999995</v>
      </c>
      <c r="L34" s="11">
        <f>L33</f>
        <v>51603.619999999995</v>
      </c>
      <c r="M34" s="23"/>
      <c r="N34" s="22"/>
      <c r="O34" s="22"/>
      <c r="P34" s="5"/>
    </row>
    <row r="36" spans="1:15" ht="15" customHeight="1">
      <c r="A36" s="48" t="s">
        <v>147</v>
      </c>
      <c r="B36" s="48"/>
      <c r="C36" s="48"/>
      <c r="D36" s="48"/>
      <c r="E36" s="48"/>
      <c r="F36" s="48"/>
      <c r="G36" s="48"/>
      <c r="H36" s="49"/>
      <c r="I36" s="49"/>
      <c r="J36" s="49"/>
      <c r="K36" s="50" t="s">
        <v>148</v>
      </c>
      <c r="L36" s="50"/>
      <c r="M36" s="50"/>
      <c r="N36" s="50"/>
      <c r="O36" s="30"/>
    </row>
  </sheetData>
  <sheetProtection/>
  <mergeCells count="31">
    <mergeCell ref="A33:I33"/>
    <mergeCell ref="M31:M32"/>
    <mergeCell ref="J5:J6"/>
    <mergeCell ref="K5:K6"/>
    <mergeCell ref="L5:L6"/>
    <mergeCell ref="A30:P30"/>
    <mergeCell ref="A7:P7"/>
    <mergeCell ref="A8:P8"/>
    <mergeCell ref="A17:P17"/>
    <mergeCell ref="A21:P21"/>
    <mergeCell ref="M22:M29"/>
    <mergeCell ref="M4:M6"/>
    <mergeCell ref="N4:N6"/>
    <mergeCell ref="O4:O6"/>
    <mergeCell ref="P4:P6"/>
    <mergeCell ref="E5:E6"/>
    <mergeCell ref="A36:G36"/>
    <mergeCell ref="H36:J36"/>
    <mergeCell ref="K36:N36"/>
    <mergeCell ref="G5:G6"/>
    <mergeCell ref="H5:H6"/>
    <mergeCell ref="A34:I34"/>
    <mergeCell ref="K1:P1"/>
    <mergeCell ref="A2:P2"/>
    <mergeCell ref="A4:A6"/>
    <mergeCell ref="B4:B6"/>
    <mergeCell ref="C4:C6"/>
    <mergeCell ref="D4:D6"/>
    <mergeCell ref="E4:H4"/>
    <mergeCell ref="I4:I6"/>
    <mergeCell ref="J4:L4"/>
  </mergeCells>
  <printOptions/>
  <pageMargins left="0.7086614173228347" right="0.27" top="0.54" bottom="0.32" header="0.51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Ценилова</dc:creator>
  <cp:keywords/>
  <dc:description/>
  <cp:lastModifiedBy>usermfc2</cp:lastModifiedBy>
  <cp:lastPrinted>2016-12-08T08:01:49Z</cp:lastPrinted>
  <dcterms:created xsi:type="dcterms:W3CDTF">2015-10-27T10:53:45Z</dcterms:created>
  <dcterms:modified xsi:type="dcterms:W3CDTF">2016-12-09T06:50:34Z</dcterms:modified>
  <cp:category/>
  <cp:version/>
  <cp:contentType/>
  <cp:contentStatus/>
</cp:coreProperties>
</file>