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Финансовое управление\Забусова\"/>
    </mc:Choice>
  </mc:AlternateContent>
  <bookViews>
    <workbookView xWindow="0" yWindow="0" windowWidth="23040" windowHeight="8540"/>
  </bookViews>
  <sheets>
    <sheet name="факт свод" sheetId="6" r:id="rId1"/>
    <sheet name="БАУ,КУ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D6" i="3"/>
  <c r="E6" i="3"/>
  <c r="I7" i="3" l="1"/>
  <c r="H7" i="3"/>
  <c r="H8" i="3"/>
  <c r="I8" i="3" l="1"/>
  <c r="E11" i="3"/>
  <c r="F15" i="3" l="1"/>
  <c r="G15" i="3"/>
  <c r="C28" i="3" l="1"/>
  <c r="D28" i="3"/>
  <c r="B28" i="3"/>
  <c r="B26" i="3" l="1"/>
  <c r="F23" i="3"/>
  <c r="G23" i="3"/>
  <c r="F20" i="3"/>
  <c r="G20" i="3"/>
  <c r="F10" i="3"/>
  <c r="G10" i="3"/>
  <c r="F12" i="3"/>
  <c r="G12" i="3"/>
  <c r="F6" i="3" l="1"/>
  <c r="G14" i="3" l="1"/>
  <c r="G13" i="3"/>
  <c r="F14" i="3"/>
  <c r="F13" i="3"/>
  <c r="F5" i="3"/>
  <c r="F7" i="3"/>
  <c r="G7" i="3"/>
  <c r="F8" i="3"/>
  <c r="G8" i="3"/>
  <c r="F9" i="3"/>
  <c r="G9" i="3"/>
  <c r="F11" i="3"/>
  <c r="G11" i="3"/>
  <c r="F16" i="3"/>
  <c r="G16" i="3"/>
  <c r="F17" i="3"/>
  <c r="G17" i="3"/>
  <c r="F18" i="3"/>
  <c r="G18" i="3"/>
  <c r="F19" i="3"/>
  <c r="H19" i="3" s="1"/>
  <c r="G19" i="3"/>
  <c r="I19" i="3" s="1"/>
  <c r="F21" i="3"/>
  <c r="G21" i="3"/>
  <c r="F22" i="3"/>
  <c r="H22" i="3" s="1"/>
  <c r="G22" i="3"/>
  <c r="I22" i="3" s="1"/>
  <c r="F24" i="3"/>
  <c r="G24" i="3"/>
  <c r="F25" i="3"/>
  <c r="G25" i="3"/>
  <c r="G4" i="3"/>
  <c r="F4" i="3"/>
  <c r="D26" i="3"/>
  <c r="C26" i="3"/>
  <c r="H5" i="3" l="1"/>
  <c r="H11" i="3"/>
  <c r="I11" i="3"/>
  <c r="F28" i="3"/>
  <c r="F32" i="3"/>
  <c r="G32" i="3"/>
  <c r="F26" i="3"/>
  <c r="F31" i="3" s="1"/>
  <c r="F33" i="3" l="1"/>
  <c r="F34" i="3" s="1"/>
  <c r="E26" i="3" l="1"/>
  <c r="E28" i="3"/>
  <c r="G5" i="3"/>
  <c r="G6" i="3" l="1"/>
  <c r="G26" i="3" s="1"/>
  <c r="G31" i="3" s="1"/>
  <c r="G33" i="3" s="1"/>
  <c r="G34" i="3" s="1"/>
  <c r="I5" i="3" l="1"/>
  <c r="G28" i="3"/>
</calcChain>
</file>

<file path=xl/sharedStrings.xml><?xml version="1.0" encoding="utf-8"?>
<sst xmlns="http://schemas.openxmlformats.org/spreadsheetml/2006/main" count="46" uniqueCount="42">
  <si>
    <t>СВЕДЕНИЯ</t>
  </si>
  <si>
    <t>(с нарастающим итогом с начала года)</t>
  </si>
  <si>
    <t>Категория работников</t>
  </si>
  <si>
    <t>Фактические расходы на заработную плату работников за отчётный период, тыс. рублей</t>
  </si>
  <si>
    <t>Средне-списочная численность работников, чел.</t>
  </si>
  <si>
    <t xml:space="preserve">о численности муниципальных служащих органов местного самоуправления, работников муниципальных учреждений округа Муром с указанием фактических расходов на оплату труда  </t>
  </si>
  <si>
    <t xml:space="preserve">  Глава </t>
  </si>
  <si>
    <t xml:space="preserve">  Администрация  Ц А</t>
  </si>
  <si>
    <t xml:space="preserve">  Несовершеннолетние</t>
  </si>
  <si>
    <t xml:space="preserve">  О  З  А  Г  С</t>
  </si>
  <si>
    <t xml:space="preserve">  У  Ж  К  Х</t>
  </si>
  <si>
    <t xml:space="preserve">  У  Ж  П</t>
  </si>
  <si>
    <t xml:space="preserve">  Управление культуры</t>
  </si>
  <si>
    <t xml:space="preserve">  К  У  М  И</t>
  </si>
  <si>
    <t xml:space="preserve">  Спорткомитет</t>
  </si>
  <si>
    <t xml:space="preserve">  К  Д  М</t>
  </si>
  <si>
    <t xml:space="preserve">  Ф  У</t>
  </si>
  <si>
    <t>ФОТ БАУ</t>
  </si>
  <si>
    <t>ФОТ КУ</t>
  </si>
  <si>
    <t>ВСЕГО:</t>
  </si>
  <si>
    <t>зарплата</t>
  </si>
  <si>
    <t>числ-ть</t>
  </si>
  <si>
    <t xml:space="preserve">Всего расходов </t>
  </si>
  <si>
    <t>администрация,всего</t>
  </si>
  <si>
    <t xml:space="preserve">  С  Н  Д    ЦА</t>
  </si>
  <si>
    <t xml:space="preserve">  Председатель</t>
  </si>
  <si>
    <t xml:space="preserve">  Депутаты</t>
  </si>
  <si>
    <t>отчёт</t>
  </si>
  <si>
    <t>сведения</t>
  </si>
  <si>
    <t>Глава, председатель и депутаты СНД - замещающие мун.должности В ОТЧЁТ НЕ ВХОДЯТ</t>
  </si>
  <si>
    <t>итого</t>
  </si>
  <si>
    <t>ОТКЛ.</t>
  </si>
  <si>
    <t xml:space="preserve">  Водитель</t>
  </si>
  <si>
    <t xml:space="preserve">  Другие (ОЗАГС)</t>
  </si>
  <si>
    <t xml:space="preserve">  Уборщица (КУМИ)</t>
  </si>
  <si>
    <t xml:space="preserve"> Уборщица (УО)</t>
  </si>
  <si>
    <t xml:space="preserve">  У О</t>
  </si>
  <si>
    <t xml:space="preserve">  Адм.комиссия</t>
  </si>
  <si>
    <t xml:space="preserve">  Муниц.инспекция</t>
  </si>
  <si>
    <r>
      <rPr>
        <sz val="7"/>
        <color theme="1"/>
        <rFont val="Times New Roman"/>
        <family val="1"/>
        <charset val="204"/>
      </rPr>
      <t xml:space="preserve">     </t>
    </r>
    <r>
      <rPr>
        <sz val="14"/>
        <color theme="1"/>
        <rFont val="Times New Roman"/>
        <family val="1"/>
        <charset val="204"/>
      </rPr>
      <t>Муниципальные служащие органов местного самоуправления и работники муниципальных учреждений округа Муром</t>
    </r>
  </si>
  <si>
    <t xml:space="preserve">  Администрация (МКУ, МАУ,Туризм)</t>
  </si>
  <si>
    <t xml:space="preserve">за II квартал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</si>
</sst>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indexed="8"/>
      <name val="Times New Roman"/>
      <family val="1"/>
    </font>
    <font>
      <b/>
      <i/>
      <sz val="16"/>
      <color indexed="8"/>
      <name val="Bookman Old Style"/>
      <family val="1"/>
      <charset val="204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Bookman Old Style"/>
      <family val="1"/>
      <charset val="204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5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12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13" fillId="2" borderId="0" xfId="0" applyNumberFormat="1" applyFont="1" applyFill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horizontal="center" wrapText="1"/>
    </xf>
    <xf numFmtId="3" fontId="22" fillId="2" borderId="1" xfId="0" applyNumberFormat="1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left" vertical="center" wrapText="1"/>
    </xf>
    <xf numFmtId="3" fontId="6" fillId="2" borderId="0" xfId="0" applyNumberFormat="1" applyFont="1" applyFill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22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wrapText="1"/>
    </xf>
    <xf numFmtId="3" fontId="17" fillId="2" borderId="2" xfId="0" applyNumberFormat="1" applyFont="1" applyFill="1" applyBorder="1" applyAlignment="1">
      <alignment horizontal="right" vertical="center" wrapText="1"/>
    </xf>
    <xf numFmtId="3" fontId="17" fillId="2" borderId="3" xfId="0" applyNumberFormat="1" applyFont="1" applyFill="1" applyBorder="1" applyAlignment="1">
      <alignment horizontal="right" vertical="center" wrapText="1"/>
    </xf>
    <xf numFmtId="3" fontId="17" fillId="2" borderId="4" xfId="0" applyNumberFormat="1" applyFont="1" applyFill="1" applyBorder="1" applyAlignment="1">
      <alignment horizontal="right" vertical="center" wrapText="1"/>
    </xf>
    <xf numFmtId="0" fontId="22" fillId="2" borderId="2" xfId="0" applyFont="1" applyFill="1" applyBorder="1" applyAlignment="1">
      <alignment horizontal="right" wrapText="1"/>
    </xf>
    <xf numFmtId="0" fontId="22" fillId="2" borderId="3" xfId="0" applyFont="1" applyFill="1" applyBorder="1" applyAlignment="1">
      <alignment horizontal="right" wrapText="1"/>
    </xf>
    <xf numFmtId="0" fontId="22" fillId="2" borderId="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Normal="100" workbookViewId="0">
      <selection activeCell="C9" sqref="C9"/>
    </sheetView>
  </sheetViews>
  <sheetFormatPr defaultRowHeight="14.5" x14ac:dyDescent="0.35"/>
  <cols>
    <col min="1" max="1" width="51" customWidth="1"/>
    <col min="2" max="2" width="12.7265625" customWidth="1"/>
    <col min="3" max="3" width="24.08984375" customWidth="1"/>
  </cols>
  <sheetData>
    <row r="1" spans="1:3" ht="17.5" x14ac:dyDescent="0.35">
      <c r="A1" s="42" t="s">
        <v>0</v>
      </c>
      <c r="B1" s="42"/>
      <c r="C1" s="42"/>
    </row>
    <row r="2" spans="1:3" ht="17.5" x14ac:dyDescent="0.35">
      <c r="A2" s="42" t="s">
        <v>5</v>
      </c>
      <c r="B2" s="42"/>
      <c r="C2" s="42"/>
    </row>
    <row r="3" spans="1:3" ht="17.5" x14ac:dyDescent="0.35">
      <c r="A3" s="43" t="s">
        <v>41</v>
      </c>
      <c r="B3" s="42"/>
      <c r="C3" s="42"/>
    </row>
    <row r="4" spans="1:3" ht="17.5" x14ac:dyDescent="0.35">
      <c r="A4" s="42" t="s">
        <v>1</v>
      </c>
      <c r="B4" s="42"/>
      <c r="C4" s="42"/>
    </row>
    <row r="5" spans="1:3" ht="18" x14ac:dyDescent="0.35">
      <c r="A5" s="1"/>
    </row>
    <row r="6" spans="1:3" ht="18" x14ac:dyDescent="0.35">
      <c r="A6" s="1"/>
    </row>
    <row r="7" spans="1:3" ht="79.5" customHeight="1" x14ac:dyDescent="0.35">
      <c r="A7" s="2" t="s">
        <v>2</v>
      </c>
      <c r="B7" s="2" t="s">
        <v>4</v>
      </c>
      <c r="C7" s="2" t="s">
        <v>3</v>
      </c>
    </row>
    <row r="8" spans="1:3" ht="81" customHeight="1" x14ac:dyDescent="0.35">
      <c r="A8" s="3" t="s">
        <v>39</v>
      </c>
      <c r="B8" s="22">
        <v>3484</v>
      </c>
      <c r="C8" s="22">
        <v>571695</v>
      </c>
    </row>
  </sheetData>
  <mergeCells count="4">
    <mergeCell ref="A2:C2"/>
    <mergeCell ref="A3:C3"/>
    <mergeCell ref="A4:C4"/>
    <mergeCell ref="A1:C1"/>
  </mergeCells>
  <pageMargins left="0.51181102362204722" right="0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6" workbookViewId="0">
      <selection activeCell="G31" sqref="G31"/>
    </sheetView>
  </sheetViews>
  <sheetFormatPr defaultColWidth="10" defaultRowHeight="13" x14ac:dyDescent="0.3"/>
  <cols>
    <col min="1" max="1" width="26.90625" style="4" customWidth="1"/>
    <col min="2" max="2" width="13.6328125" style="4" customWidth="1"/>
    <col min="3" max="3" width="15.81640625" style="4" customWidth="1"/>
    <col min="4" max="4" width="15.90625" style="4" customWidth="1"/>
    <col min="5" max="5" width="15.453125" style="4" customWidth="1"/>
    <col min="6" max="6" width="13.453125" style="4" customWidth="1"/>
    <col min="7" max="7" width="14.81640625" style="4" customWidth="1"/>
    <col min="8" max="8" width="5.6328125" style="4" customWidth="1"/>
    <col min="9" max="9" width="8.1796875" style="4" customWidth="1"/>
    <col min="10" max="253" width="10" style="4"/>
    <col min="254" max="254" width="26.90625" style="4" customWidth="1"/>
    <col min="255" max="255" width="6.54296875" style="4" customWidth="1"/>
    <col min="256" max="256" width="13.6328125" style="4" customWidth="1"/>
    <col min="257" max="257" width="15.81640625" style="4" customWidth="1"/>
    <col min="258" max="258" width="15.90625" style="4" customWidth="1"/>
    <col min="259" max="259" width="15.453125" style="4" customWidth="1"/>
    <col min="260" max="260" width="13.453125" style="4" customWidth="1"/>
    <col min="261" max="262" width="14.1796875" style="4" customWidth="1"/>
    <col min="263" max="509" width="10" style="4"/>
    <col min="510" max="510" width="26.90625" style="4" customWidth="1"/>
    <col min="511" max="511" width="6.54296875" style="4" customWidth="1"/>
    <col min="512" max="512" width="13.6328125" style="4" customWidth="1"/>
    <col min="513" max="513" width="15.81640625" style="4" customWidth="1"/>
    <col min="514" max="514" width="15.90625" style="4" customWidth="1"/>
    <col min="515" max="515" width="15.453125" style="4" customWidth="1"/>
    <col min="516" max="516" width="13.453125" style="4" customWidth="1"/>
    <col min="517" max="518" width="14.1796875" style="4" customWidth="1"/>
    <col min="519" max="765" width="10" style="4"/>
    <col min="766" max="766" width="26.90625" style="4" customWidth="1"/>
    <col min="767" max="767" width="6.54296875" style="4" customWidth="1"/>
    <col min="768" max="768" width="13.6328125" style="4" customWidth="1"/>
    <col min="769" max="769" width="15.81640625" style="4" customWidth="1"/>
    <col min="770" max="770" width="15.90625" style="4" customWidth="1"/>
    <col min="771" max="771" width="15.453125" style="4" customWidth="1"/>
    <col min="772" max="772" width="13.453125" style="4" customWidth="1"/>
    <col min="773" max="774" width="14.1796875" style="4" customWidth="1"/>
    <col min="775" max="1021" width="10" style="4"/>
    <col min="1022" max="1022" width="26.90625" style="4" customWidth="1"/>
    <col min="1023" max="1023" width="6.54296875" style="4" customWidth="1"/>
    <col min="1024" max="1024" width="13.6328125" style="4" customWidth="1"/>
    <col min="1025" max="1025" width="15.81640625" style="4" customWidth="1"/>
    <col min="1026" max="1026" width="15.90625" style="4" customWidth="1"/>
    <col min="1027" max="1027" width="15.453125" style="4" customWidth="1"/>
    <col min="1028" max="1028" width="13.453125" style="4" customWidth="1"/>
    <col min="1029" max="1030" width="14.1796875" style="4" customWidth="1"/>
    <col min="1031" max="1277" width="10" style="4"/>
    <col min="1278" max="1278" width="26.90625" style="4" customWidth="1"/>
    <col min="1279" max="1279" width="6.54296875" style="4" customWidth="1"/>
    <col min="1280" max="1280" width="13.6328125" style="4" customWidth="1"/>
    <col min="1281" max="1281" width="15.81640625" style="4" customWidth="1"/>
    <col min="1282" max="1282" width="15.90625" style="4" customWidth="1"/>
    <col min="1283" max="1283" width="15.453125" style="4" customWidth="1"/>
    <col min="1284" max="1284" width="13.453125" style="4" customWidth="1"/>
    <col min="1285" max="1286" width="14.1796875" style="4" customWidth="1"/>
    <col min="1287" max="1533" width="10" style="4"/>
    <col min="1534" max="1534" width="26.90625" style="4" customWidth="1"/>
    <col min="1535" max="1535" width="6.54296875" style="4" customWidth="1"/>
    <col min="1536" max="1536" width="13.6328125" style="4" customWidth="1"/>
    <col min="1537" max="1537" width="15.81640625" style="4" customWidth="1"/>
    <col min="1538" max="1538" width="15.90625" style="4" customWidth="1"/>
    <col min="1539" max="1539" width="15.453125" style="4" customWidth="1"/>
    <col min="1540" max="1540" width="13.453125" style="4" customWidth="1"/>
    <col min="1541" max="1542" width="14.1796875" style="4" customWidth="1"/>
    <col min="1543" max="1789" width="10" style="4"/>
    <col min="1790" max="1790" width="26.90625" style="4" customWidth="1"/>
    <col min="1791" max="1791" width="6.54296875" style="4" customWidth="1"/>
    <col min="1792" max="1792" width="13.6328125" style="4" customWidth="1"/>
    <col min="1793" max="1793" width="15.81640625" style="4" customWidth="1"/>
    <col min="1794" max="1794" width="15.90625" style="4" customWidth="1"/>
    <col min="1795" max="1795" width="15.453125" style="4" customWidth="1"/>
    <col min="1796" max="1796" width="13.453125" style="4" customWidth="1"/>
    <col min="1797" max="1798" width="14.1796875" style="4" customWidth="1"/>
    <col min="1799" max="2045" width="10" style="4"/>
    <col min="2046" max="2046" width="26.90625" style="4" customWidth="1"/>
    <col min="2047" max="2047" width="6.54296875" style="4" customWidth="1"/>
    <col min="2048" max="2048" width="13.6328125" style="4" customWidth="1"/>
    <col min="2049" max="2049" width="15.81640625" style="4" customWidth="1"/>
    <col min="2050" max="2050" width="15.90625" style="4" customWidth="1"/>
    <col min="2051" max="2051" width="15.453125" style="4" customWidth="1"/>
    <col min="2052" max="2052" width="13.453125" style="4" customWidth="1"/>
    <col min="2053" max="2054" width="14.1796875" style="4" customWidth="1"/>
    <col min="2055" max="2301" width="10" style="4"/>
    <col min="2302" max="2302" width="26.90625" style="4" customWidth="1"/>
    <col min="2303" max="2303" width="6.54296875" style="4" customWidth="1"/>
    <col min="2304" max="2304" width="13.6328125" style="4" customWidth="1"/>
    <col min="2305" max="2305" width="15.81640625" style="4" customWidth="1"/>
    <col min="2306" max="2306" width="15.90625" style="4" customWidth="1"/>
    <col min="2307" max="2307" width="15.453125" style="4" customWidth="1"/>
    <col min="2308" max="2308" width="13.453125" style="4" customWidth="1"/>
    <col min="2309" max="2310" width="14.1796875" style="4" customWidth="1"/>
    <col min="2311" max="2557" width="10" style="4"/>
    <col min="2558" max="2558" width="26.90625" style="4" customWidth="1"/>
    <col min="2559" max="2559" width="6.54296875" style="4" customWidth="1"/>
    <col min="2560" max="2560" width="13.6328125" style="4" customWidth="1"/>
    <col min="2561" max="2561" width="15.81640625" style="4" customWidth="1"/>
    <col min="2562" max="2562" width="15.90625" style="4" customWidth="1"/>
    <col min="2563" max="2563" width="15.453125" style="4" customWidth="1"/>
    <col min="2564" max="2564" width="13.453125" style="4" customWidth="1"/>
    <col min="2565" max="2566" width="14.1796875" style="4" customWidth="1"/>
    <col min="2567" max="2813" width="10" style="4"/>
    <col min="2814" max="2814" width="26.90625" style="4" customWidth="1"/>
    <col min="2815" max="2815" width="6.54296875" style="4" customWidth="1"/>
    <col min="2816" max="2816" width="13.6328125" style="4" customWidth="1"/>
    <col min="2817" max="2817" width="15.81640625" style="4" customWidth="1"/>
    <col min="2818" max="2818" width="15.90625" style="4" customWidth="1"/>
    <col min="2819" max="2819" width="15.453125" style="4" customWidth="1"/>
    <col min="2820" max="2820" width="13.453125" style="4" customWidth="1"/>
    <col min="2821" max="2822" width="14.1796875" style="4" customWidth="1"/>
    <col min="2823" max="3069" width="10" style="4"/>
    <col min="3070" max="3070" width="26.90625" style="4" customWidth="1"/>
    <col min="3071" max="3071" width="6.54296875" style="4" customWidth="1"/>
    <col min="3072" max="3072" width="13.6328125" style="4" customWidth="1"/>
    <col min="3073" max="3073" width="15.81640625" style="4" customWidth="1"/>
    <col min="3074" max="3074" width="15.90625" style="4" customWidth="1"/>
    <col min="3075" max="3075" width="15.453125" style="4" customWidth="1"/>
    <col min="3076" max="3076" width="13.453125" style="4" customWidth="1"/>
    <col min="3077" max="3078" width="14.1796875" style="4" customWidth="1"/>
    <col min="3079" max="3325" width="10" style="4"/>
    <col min="3326" max="3326" width="26.90625" style="4" customWidth="1"/>
    <col min="3327" max="3327" width="6.54296875" style="4" customWidth="1"/>
    <col min="3328" max="3328" width="13.6328125" style="4" customWidth="1"/>
    <col min="3329" max="3329" width="15.81640625" style="4" customWidth="1"/>
    <col min="3330" max="3330" width="15.90625" style="4" customWidth="1"/>
    <col min="3331" max="3331" width="15.453125" style="4" customWidth="1"/>
    <col min="3332" max="3332" width="13.453125" style="4" customWidth="1"/>
    <col min="3333" max="3334" width="14.1796875" style="4" customWidth="1"/>
    <col min="3335" max="3581" width="10" style="4"/>
    <col min="3582" max="3582" width="26.90625" style="4" customWidth="1"/>
    <col min="3583" max="3583" width="6.54296875" style="4" customWidth="1"/>
    <col min="3584" max="3584" width="13.6328125" style="4" customWidth="1"/>
    <col min="3585" max="3585" width="15.81640625" style="4" customWidth="1"/>
    <col min="3586" max="3586" width="15.90625" style="4" customWidth="1"/>
    <col min="3587" max="3587" width="15.453125" style="4" customWidth="1"/>
    <col min="3588" max="3588" width="13.453125" style="4" customWidth="1"/>
    <col min="3589" max="3590" width="14.1796875" style="4" customWidth="1"/>
    <col min="3591" max="3837" width="10" style="4"/>
    <col min="3838" max="3838" width="26.90625" style="4" customWidth="1"/>
    <col min="3839" max="3839" width="6.54296875" style="4" customWidth="1"/>
    <col min="3840" max="3840" width="13.6328125" style="4" customWidth="1"/>
    <col min="3841" max="3841" width="15.81640625" style="4" customWidth="1"/>
    <col min="3842" max="3842" width="15.90625" style="4" customWidth="1"/>
    <col min="3843" max="3843" width="15.453125" style="4" customWidth="1"/>
    <col min="3844" max="3844" width="13.453125" style="4" customWidth="1"/>
    <col min="3845" max="3846" width="14.1796875" style="4" customWidth="1"/>
    <col min="3847" max="4093" width="10" style="4"/>
    <col min="4094" max="4094" width="26.90625" style="4" customWidth="1"/>
    <col min="4095" max="4095" width="6.54296875" style="4" customWidth="1"/>
    <col min="4096" max="4096" width="13.6328125" style="4" customWidth="1"/>
    <col min="4097" max="4097" width="15.81640625" style="4" customWidth="1"/>
    <col min="4098" max="4098" width="15.90625" style="4" customWidth="1"/>
    <col min="4099" max="4099" width="15.453125" style="4" customWidth="1"/>
    <col min="4100" max="4100" width="13.453125" style="4" customWidth="1"/>
    <col min="4101" max="4102" width="14.1796875" style="4" customWidth="1"/>
    <col min="4103" max="4349" width="10" style="4"/>
    <col min="4350" max="4350" width="26.90625" style="4" customWidth="1"/>
    <col min="4351" max="4351" width="6.54296875" style="4" customWidth="1"/>
    <col min="4352" max="4352" width="13.6328125" style="4" customWidth="1"/>
    <col min="4353" max="4353" width="15.81640625" style="4" customWidth="1"/>
    <col min="4354" max="4354" width="15.90625" style="4" customWidth="1"/>
    <col min="4355" max="4355" width="15.453125" style="4" customWidth="1"/>
    <col min="4356" max="4356" width="13.453125" style="4" customWidth="1"/>
    <col min="4357" max="4358" width="14.1796875" style="4" customWidth="1"/>
    <col min="4359" max="4605" width="10" style="4"/>
    <col min="4606" max="4606" width="26.90625" style="4" customWidth="1"/>
    <col min="4607" max="4607" width="6.54296875" style="4" customWidth="1"/>
    <col min="4608" max="4608" width="13.6328125" style="4" customWidth="1"/>
    <col min="4609" max="4609" width="15.81640625" style="4" customWidth="1"/>
    <col min="4610" max="4610" width="15.90625" style="4" customWidth="1"/>
    <col min="4611" max="4611" width="15.453125" style="4" customWidth="1"/>
    <col min="4612" max="4612" width="13.453125" style="4" customWidth="1"/>
    <col min="4613" max="4614" width="14.1796875" style="4" customWidth="1"/>
    <col min="4615" max="4861" width="10" style="4"/>
    <col min="4862" max="4862" width="26.90625" style="4" customWidth="1"/>
    <col min="4863" max="4863" width="6.54296875" style="4" customWidth="1"/>
    <col min="4864" max="4864" width="13.6328125" style="4" customWidth="1"/>
    <col min="4865" max="4865" width="15.81640625" style="4" customWidth="1"/>
    <col min="4866" max="4866" width="15.90625" style="4" customWidth="1"/>
    <col min="4867" max="4867" width="15.453125" style="4" customWidth="1"/>
    <col min="4868" max="4868" width="13.453125" style="4" customWidth="1"/>
    <col min="4869" max="4870" width="14.1796875" style="4" customWidth="1"/>
    <col min="4871" max="5117" width="10" style="4"/>
    <col min="5118" max="5118" width="26.90625" style="4" customWidth="1"/>
    <col min="5119" max="5119" width="6.54296875" style="4" customWidth="1"/>
    <col min="5120" max="5120" width="13.6328125" style="4" customWidth="1"/>
    <col min="5121" max="5121" width="15.81640625" style="4" customWidth="1"/>
    <col min="5122" max="5122" width="15.90625" style="4" customWidth="1"/>
    <col min="5123" max="5123" width="15.453125" style="4" customWidth="1"/>
    <col min="5124" max="5124" width="13.453125" style="4" customWidth="1"/>
    <col min="5125" max="5126" width="14.1796875" style="4" customWidth="1"/>
    <col min="5127" max="5373" width="10" style="4"/>
    <col min="5374" max="5374" width="26.90625" style="4" customWidth="1"/>
    <col min="5375" max="5375" width="6.54296875" style="4" customWidth="1"/>
    <col min="5376" max="5376" width="13.6328125" style="4" customWidth="1"/>
    <col min="5377" max="5377" width="15.81640625" style="4" customWidth="1"/>
    <col min="5378" max="5378" width="15.90625" style="4" customWidth="1"/>
    <col min="5379" max="5379" width="15.453125" style="4" customWidth="1"/>
    <col min="5380" max="5380" width="13.453125" style="4" customWidth="1"/>
    <col min="5381" max="5382" width="14.1796875" style="4" customWidth="1"/>
    <col min="5383" max="5629" width="10" style="4"/>
    <col min="5630" max="5630" width="26.90625" style="4" customWidth="1"/>
    <col min="5631" max="5631" width="6.54296875" style="4" customWidth="1"/>
    <col min="5632" max="5632" width="13.6328125" style="4" customWidth="1"/>
    <col min="5633" max="5633" width="15.81640625" style="4" customWidth="1"/>
    <col min="5634" max="5634" width="15.90625" style="4" customWidth="1"/>
    <col min="5635" max="5635" width="15.453125" style="4" customWidth="1"/>
    <col min="5636" max="5636" width="13.453125" style="4" customWidth="1"/>
    <col min="5637" max="5638" width="14.1796875" style="4" customWidth="1"/>
    <col min="5639" max="5885" width="10" style="4"/>
    <col min="5886" max="5886" width="26.90625" style="4" customWidth="1"/>
    <col min="5887" max="5887" width="6.54296875" style="4" customWidth="1"/>
    <col min="5888" max="5888" width="13.6328125" style="4" customWidth="1"/>
    <col min="5889" max="5889" width="15.81640625" style="4" customWidth="1"/>
    <col min="5890" max="5890" width="15.90625" style="4" customWidth="1"/>
    <col min="5891" max="5891" width="15.453125" style="4" customWidth="1"/>
    <col min="5892" max="5892" width="13.453125" style="4" customWidth="1"/>
    <col min="5893" max="5894" width="14.1796875" style="4" customWidth="1"/>
    <col min="5895" max="6141" width="10" style="4"/>
    <col min="6142" max="6142" width="26.90625" style="4" customWidth="1"/>
    <col min="6143" max="6143" width="6.54296875" style="4" customWidth="1"/>
    <col min="6144" max="6144" width="13.6328125" style="4" customWidth="1"/>
    <col min="6145" max="6145" width="15.81640625" style="4" customWidth="1"/>
    <col min="6146" max="6146" width="15.90625" style="4" customWidth="1"/>
    <col min="6147" max="6147" width="15.453125" style="4" customWidth="1"/>
    <col min="6148" max="6148" width="13.453125" style="4" customWidth="1"/>
    <col min="6149" max="6150" width="14.1796875" style="4" customWidth="1"/>
    <col min="6151" max="6397" width="10" style="4"/>
    <col min="6398" max="6398" width="26.90625" style="4" customWidth="1"/>
    <col min="6399" max="6399" width="6.54296875" style="4" customWidth="1"/>
    <col min="6400" max="6400" width="13.6328125" style="4" customWidth="1"/>
    <col min="6401" max="6401" width="15.81640625" style="4" customWidth="1"/>
    <col min="6402" max="6402" width="15.90625" style="4" customWidth="1"/>
    <col min="6403" max="6403" width="15.453125" style="4" customWidth="1"/>
    <col min="6404" max="6404" width="13.453125" style="4" customWidth="1"/>
    <col min="6405" max="6406" width="14.1796875" style="4" customWidth="1"/>
    <col min="6407" max="6653" width="10" style="4"/>
    <col min="6654" max="6654" width="26.90625" style="4" customWidth="1"/>
    <col min="6655" max="6655" width="6.54296875" style="4" customWidth="1"/>
    <col min="6656" max="6656" width="13.6328125" style="4" customWidth="1"/>
    <col min="6657" max="6657" width="15.81640625" style="4" customWidth="1"/>
    <col min="6658" max="6658" width="15.90625" style="4" customWidth="1"/>
    <col min="6659" max="6659" width="15.453125" style="4" customWidth="1"/>
    <col min="6660" max="6660" width="13.453125" style="4" customWidth="1"/>
    <col min="6661" max="6662" width="14.1796875" style="4" customWidth="1"/>
    <col min="6663" max="6909" width="10" style="4"/>
    <col min="6910" max="6910" width="26.90625" style="4" customWidth="1"/>
    <col min="6911" max="6911" width="6.54296875" style="4" customWidth="1"/>
    <col min="6912" max="6912" width="13.6328125" style="4" customWidth="1"/>
    <col min="6913" max="6913" width="15.81640625" style="4" customWidth="1"/>
    <col min="6914" max="6914" width="15.90625" style="4" customWidth="1"/>
    <col min="6915" max="6915" width="15.453125" style="4" customWidth="1"/>
    <col min="6916" max="6916" width="13.453125" style="4" customWidth="1"/>
    <col min="6917" max="6918" width="14.1796875" style="4" customWidth="1"/>
    <col min="6919" max="7165" width="10" style="4"/>
    <col min="7166" max="7166" width="26.90625" style="4" customWidth="1"/>
    <col min="7167" max="7167" width="6.54296875" style="4" customWidth="1"/>
    <col min="7168" max="7168" width="13.6328125" style="4" customWidth="1"/>
    <col min="7169" max="7169" width="15.81640625" style="4" customWidth="1"/>
    <col min="7170" max="7170" width="15.90625" style="4" customWidth="1"/>
    <col min="7171" max="7171" width="15.453125" style="4" customWidth="1"/>
    <col min="7172" max="7172" width="13.453125" style="4" customWidth="1"/>
    <col min="7173" max="7174" width="14.1796875" style="4" customWidth="1"/>
    <col min="7175" max="7421" width="10" style="4"/>
    <col min="7422" max="7422" width="26.90625" style="4" customWidth="1"/>
    <col min="7423" max="7423" width="6.54296875" style="4" customWidth="1"/>
    <col min="7424" max="7424" width="13.6328125" style="4" customWidth="1"/>
    <col min="7425" max="7425" width="15.81640625" style="4" customWidth="1"/>
    <col min="7426" max="7426" width="15.90625" style="4" customWidth="1"/>
    <col min="7427" max="7427" width="15.453125" style="4" customWidth="1"/>
    <col min="7428" max="7428" width="13.453125" style="4" customWidth="1"/>
    <col min="7429" max="7430" width="14.1796875" style="4" customWidth="1"/>
    <col min="7431" max="7677" width="10" style="4"/>
    <col min="7678" max="7678" width="26.90625" style="4" customWidth="1"/>
    <col min="7679" max="7679" width="6.54296875" style="4" customWidth="1"/>
    <col min="7680" max="7680" width="13.6328125" style="4" customWidth="1"/>
    <col min="7681" max="7681" width="15.81640625" style="4" customWidth="1"/>
    <col min="7682" max="7682" width="15.90625" style="4" customWidth="1"/>
    <col min="7683" max="7683" width="15.453125" style="4" customWidth="1"/>
    <col min="7684" max="7684" width="13.453125" style="4" customWidth="1"/>
    <col min="7685" max="7686" width="14.1796875" style="4" customWidth="1"/>
    <col min="7687" max="7933" width="10" style="4"/>
    <col min="7934" max="7934" width="26.90625" style="4" customWidth="1"/>
    <col min="7935" max="7935" width="6.54296875" style="4" customWidth="1"/>
    <col min="7936" max="7936" width="13.6328125" style="4" customWidth="1"/>
    <col min="7937" max="7937" width="15.81640625" style="4" customWidth="1"/>
    <col min="7938" max="7938" width="15.90625" style="4" customWidth="1"/>
    <col min="7939" max="7939" width="15.453125" style="4" customWidth="1"/>
    <col min="7940" max="7940" width="13.453125" style="4" customWidth="1"/>
    <col min="7941" max="7942" width="14.1796875" style="4" customWidth="1"/>
    <col min="7943" max="8189" width="10" style="4"/>
    <col min="8190" max="8190" width="26.90625" style="4" customWidth="1"/>
    <col min="8191" max="8191" width="6.54296875" style="4" customWidth="1"/>
    <col min="8192" max="8192" width="13.6328125" style="4" customWidth="1"/>
    <col min="8193" max="8193" width="15.81640625" style="4" customWidth="1"/>
    <col min="8194" max="8194" width="15.90625" style="4" customWidth="1"/>
    <col min="8195" max="8195" width="15.453125" style="4" customWidth="1"/>
    <col min="8196" max="8196" width="13.453125" style="4" customWidth="1"/>
    <col min="8197" max="8198" width="14.1796875" style="4" customWidth="1"/>
    <col min="8199" max="8445" width="10" style="4"/>
    <col min="8446" max="8446" width="26.90625" style="4" customWidth="1"/>
    <col min="8447" max="8447" width="6.54296875" style="4" customWidth="1"/>
    <col min="8448" max="8448" width="13.6328125" style="4" customWidth="1"/>
    <col min="8449" max="8449" width="15.81640625" style="4" customWidth="1"/>
    <col min="8450" max="8450" width="15.90625" style="4" customWidth="1"/>
    <col min="8451" max="8451" width="15.453125" style="4" customWidth="1"/>
    <col min="8452" max="8452" width="13.453125" style="4" customWidth="1"/>
    <col min="8453" max="8454" width="14.1796875" style="4" customWidth="1"/>
    <col min="8455" max="8701" width="10" style="4"/>
    <col min="8702" max="8702" width="26.90625" style="4" customWidth="1"/>
    <col min="8703" max="8703" width="6.54296875" style="4" customWidth="1"/>
    <col min="8704" max="8704" width="13.6328125" style="4" customWidth="1"/>
    <col min="8705" max="8705" width="15.81640625" style="4" customWidth="1"/>
    <col min="8706" max="8706" width="15.90625" style="4" customWidth="1"/>
    <col min="8707" max="8707" width="15.453125" style="4" customWidth="1"/>
    <col min="8708" max="8708" width="13.453125" style="4" customWidth="1"/>
    <col min="8709" max="8710" width="14.1796875" style="4" customWidth="1"/>
    <col min="8711" max="8957" width="10" style="4"/>
    <col min="8958" max="8958" width="26.90625" style="4" customWidth="1"/>
    <col min="8959" max="8959" width="6.54296875" style="4" customWidth="1"/>
    <col min="8960" max="8960" width="13.6328125" style="4" customWidth="1"/>
    <col min="8961" max="8961" width="15.81640625" style="4" customWidth="1"/>
    <col min="8962" max="8962" width="15.90625" style="4" customWidth="1"/>
    <col min="8963" max="8963" width="15.453125" style="4" customWidth="1"/>
    <col min="8964" max="8964" width="13.453125" style="4" customWidth="1"/>
    <col min="8965" max="8966" width="14.1796875" style="4" customWidth="1"/>
    <col min="8967" max="9213" width="10" style="4"/>
    <col min="9214" max="9214" width="26.90625" style="4" customWidth="1"/>
    <col min="9215" max="9215" width="6.54296875" style="4" customWidth="1"/>
    <col min="9216" max="9216" width="13.6328125" style="4" customWidth="1"/>
    <col min="9217" max="9217" width="15.81640625" style="4" customWidth="1"/>
    <col min="9218" max="9218" width="15.90625" style="4" customWidth="1"/>
    <col min="9219" max="9219" width="15.453125" style="4" customWidth="1"/>
    <col min="9220" max="9220" width="13.453125" style="4" customWidth="1"/>
    <col min="9221" max="9222" width="14.1796875" style="4" customWidth="1"/>
    <col min="9223" max="9469" width="10" style="4"/>
    <col min="9470" max="9470" width="26.90625" style="4" customWidth="1"/>
    <col min="9471" max="9471" width="6.54296875" style="4" customWidth="1"/>
    <col min="9472" max="9472" width="13.6328125" style="4" customWidth="1"/>
    <col min="9473" max="9473" width="15.81640625" style="4" customWidth="1"/>
    <col min="9474" max="9474" width="15.90625" style="4" customWidth="1"/>
    <col min="9475" max="9475" width="15.453125" style="4" customWidth="1"/>
    <col min="9476" max="9476" width="13.453125" style="4" customWidth="1"/>
    <col min="9477" max="9478" width="14.1796875" style="4" customWidth="1"/>
    <col min="9479" max="9725" width="10" style="4"/>
    <col min="9726" max="9726" width="26.90625" style="4" customWidth="1"/>
    <col min="9727" max="9727" width="6.54296875" style="4" customWidth="1"/>
    <col min="9728" max="9728" width="13.6328125" style="4" customWidth="1"/>
    <col min="9729" max="9729" width="15.81640625" style="4" customWidth="1"/>
    <col min="9730" max="9730" width="15.90625" style="4" customWidth="1"/>
    <col min="9731" max="9731" width="15.453125" style="4" customWidth="1"/>
    <col min="9732" max="9732" width="13.453125" style="4" customWidth="1"/>
    <col min="9733" max="9734" width="14.1796875" style="4" customWidth="1"/>
    <col min="9735" max="9981" width="10" style="4"/>
    <col min="9982" max="9982" width="26.90625" style="4" customWidth="1"/>
    <col min="9983" max="9983" width="6.54296875" style="4" customWidth="1"/>
    <col min="9984" max="9984" width="13.6328125" style="4" customWidth="1"/>
    <col min="9985" max="9985" width="15.81640625" style="4" customWidth="1"/>
    <col min="9986" max="9986" width="15.90625" style="4" customWidth="1"/>
    <col min="9987" max="9987" width="15.453125" style="4" customWidth="1"/>
    <col min="9988" max="9988" width="13.453125" style="4" customWidth="1"/>
    <col min="9989" max="9990" width="14.1796875" style="4" customWidth="1"/>
    <col min="9991" max="10237" width="10" style="4"/>
    <col min="10238" max="10238" width="26.90625" style="4" customWidth="1"/>
    <col min="10239" max="10239" width="6.54296875" style="4" customWidth="1"/>
    <col min="10240" max="10240" width="13.6328125" style="4" customWidth="1"/>
    <col min="10241" max="10241" width="15.81640625" style="4" customWidth="1"/>
    <col min="10242" max="10242" width="15.90625" style="4" customWidth="1"/>
    <col min="10243" max="10243" width="15.453125" style="4" customWidth="1"/>
    <col min="10244" max="10244" width="13.453125" style="4" customWidth="1"/>
    <col min="10245" max="10246" width="14.1796875" style="4" customWidth="1"/>
    <col min="10247" max="10493" width="10" style="4"/>
    <col min="10494" max="10494" width="26.90625" style="4" customWidth="1"/>
    <col min="10495" max="10495" width="6.54296875" style="4" customWidth="1"/>
    <col min="10496" max="10496" width="13.6328125" style="4" customWidth="1"/>
    <col min="10497" max="10497" width="15.81640625" style="4" customWidth="1"/>
    <col min="10498" max="10498" width="15.90625" style="4" customWidth="1"/>
    <col min="10499" max="10499" width="15.453125" style="4" customWidth="1"/>
    <col min="10500" max="10500" width="13.453125" style="4" customWidth="1"/>
    <col min="10501" max="10502" width="14.1796875" style="4" customWidth="1"/>
    <col min="10503" max="10749" width="10" style="4"/>
    <col min="10750" max="10750" width="26.90625" style="4" customWidth="1"/>
    <col min="10751" max="10751" width="6.54296875" style="4" customWidth="1"/>
    <col min="10752" max="10752" width="13.6328125" style="4" customWidth="1"/>
    <col min="10753" max="10753" width="15.81640625" style="4" customWidth="1"/>
    <col min="10754" max="10754" width="15.90625" style="4" customWidth="1"/>
    <col min="10755" max="10755" width="15.453125" style="4" customWidth="1"/>
    <col min="10756" max="10756" width="13.453125" style="4" customWidth="1"/>
    <col min="10757" max="10758" width="14.1796875" style="4" customWidth="1"/>
    <col min="10759" max="11005" width="10" style="4"/>
    <col min="11006" max="11006" width="26.90625" style="4" customWidth="1"/>
    <col min="11007" max="11007" width="6.54296875" style="4" customWidth="1"/>
    <col min="11008" max="11008" width="13.6328125" style="4" customWidth="1"/>
    <col min="11009" max="11009" width="15.81640625" style="4" customWidth="1"/>
    <col min="11010" max="11010" width="15.90625" style="4" customWidth="1"/>
    <col min="11011" max="11011" width="15.453125" style="4" customWidth="1"/>
    <col min="11012" max="11012" width="13.453125" style="4" customWidth="1"/>
    <col min="11013" max="11014" width="14.1796875" style="4" customWidth="1"/>
    <col min="11015" max="11261" width="10" style="4"/>
    <col min="11262" max="11262" width="26.90625" style="4" customWidth="1"/>
    <col min="11263" max="11263" width="6.54296875" style="4" customWidth="1"/>
    <col min="11264" max="11264" width="13.6328125" style="4" customWidth="1"/>
    <col min="11265" max="11265" width="15.81640625" style="4" customWidth="1"/>
    <col min="11266" max="11266" width="15.90625" style="4" customWidth="1"/>
    <col min="11267" max="11267" width="15.453125" style="4" customWidth="1"/>
    <col min="11268" max="11268" width="13.453125" style="4" customWidth="1"/>
    <col min="11269" max="11270" width="14.1796875" style="4" customWidth="1"/>
    <col min="11271" max="11517" width="10" style="4"/>
    <col min="11518" max="11518" width="26.90625" style="4" customWidth="1"/>
    <col min="11519" max="11519" width="6.54296875" style="4" customWidth="1"/>
    <col min="11520" max="11520" width="13.6328125" style="4" customWidth="1"/>
    <col min="11521" max="11521" width="15.81640625" style="4" customWidth="1"/>
    <col min="11522" max="11522" width="15.90625" style="4" customWidth="1"/>
    <col min="11523" max="11523" width="15.453125" style="4" customWidth="1"/>
    <col min="11524" max="11524" width="13.453125" style="4" customWidth="1"/>
    <col min="11525" max="11526" width="14.1796875" style="4" customWidth="1"/>
    <col min="11527" max="11773" width="10" style="4"/>
    <col min="11774" max="11774" width="26.90625" style="4" customWidth="1"/>
    <col min="11775" max="11775" width="6.54296875" style="4" customWidth="1"/>
    <col min="11776" max="11776" width="13.6328125" style="4" customWidth="1"/>
    <col min="11777" max="11777" width="15.81640625" style="4" customWidth="1"/>
    <col min="11778" max="11778" width="15.90625" style="4" customWidth="1"/>
    <col min="11779" max="11779" width="15.453125" style="4" customWidth="1"/>
    <col min="11780" max="11780" width="13.453125" style="4" customWidth="1"/>
    <col min="11781" max="11782" width="14.1796875" style="4" customWidth="1"/>
    <col min="11783" max="12029" width="10" style="4"/>
    <col min="12030" max="12030" width="26.90625" style="4" customWidth="1"/>
    <col min="12031" max="12031" width="6.54296875" style="4" customWidth="1"/>
    <col min="12032" max="12032" width="13.6328125" style="4" customWidth="1"/>
    <col min="12033" max="12033" width="15.81640625" style="4" customWidth="1"/>
    <col min="12034" max="12034" width="15.90625" style="4" customWidth="1"/>
    <col min="12035" max="12035" width="15.453125" style="4" customWidth="1"/>
    <col min="12036" max="12036" width="13.453125" style="4" customWidth="1"/>
    <col min="12037" max="12038" width="14.1796875" style="4" customWidth="1"/>
    <col min="12039" max="12285" width="10" style="4"/>
    <col min="12286" max="12286" width="26.90625" style="4" customWidth="1"/>
    <col min="12287" max="12287" width="6.54296875" style="4" customWidth="1"/>
    <col min="12288" max="12288" width="13.6328125" style="4" customWidth="1"/>
    <col min="12289" max="12289" width="15.81640625" style="4" customWidth="1"/>
    <col min="12290" max="12290" width="15.90625" style="4" customWidth="1"/>
    <col min="12291" max="12291" width="15.453125" style="4" customWidth="1"/>
    <col min="12292" max="12292" width="13.453125" style="4" customWidth="1"/>
    <col min="12293" max="12294" width="14.1796875" style="4" customWidth="1"/>
    <col min="12295" max="12541" width="10" style="4"/>
    <col min="12542" max="12542" width="26.90625" style="4" customWidth="1"/>
    <col min="12543" max="12543" width="6.54296875" style="4" customWidth="1"/>
    <col min="12544" max="12544" width="13.6328125" style="4" customWidth="1"/>
    <col min="12545" max="12545" width="15.81640625" style="4" customWidth="1"/>
    <col min="12546" max="12546" width="15.90625" style="4" customWidth="1"/>
    <col min="12547" max="12547" width="15.453125" style="4" customWidth="1"/>
    <col min="12548" max="12548" width="13.453125" style="4" customWidth="1"/>
    <col min="12549" max="12550" width="14.1796875" style="4" customWidth="1"/>
    <col min="12551" max="12797" width="10" style="4"/>
    <col min="12798" max="12798" width="26.90625" style="4" customWidth="1"/>
    <col min="12799" max="12799" width="6.54296875" style="4" customWidth="1"/>
    <col min="12800" max="12800" width="13.6328125" style="4" customWidth="1"/>
    <col min="12801" max="12801" width="15.81640625" style="4" customWidth="1"/>
    <col min="12802" max="12802" width="15.90625" style="4" customWidth="1"/>
    <col min="12803" max="12803" width="15.453125" style="4" customWidth="1"/>
    <col min="12804" max="12804" width="13.453125" style="4" customWidth="1"/>
    <col min="12805" max="12806" width="14.1796875" style="4" customWidth="1"/>
    <col min="12807" max="13053" width="10" style="4"/>
    <col min="13054" max="13054" width="26.90625" style="4" customWidth="1"/>
    <col min="13055" max="13055" width="6.54296875" style="4" customWidth="1"/>
    <col min="13056" max="13056" width="13.6328125" style="4" customWidth="1"/>
    <col min="13057" max="13057" width="15.81640625" style="4" customWidth="1"/>
    <col min="13058" max="13058" width="15.90625" style="4" customWidth="1"/>
    <col min="13059" max="13059" width="15.453125" style="4" customWidth="1"/>
    <col min="13060" max="13060" width="13.453125" style="4" customWidth="1"/>
    <col min="13061" max="13062" width="14.1796875" style="4" customWidth="1"/>
    <col min="13063" max="13309" width="10" style="4"/>
    <col min="13310" max="13310" width="26.90625" style="4" customWidth="1"/>
    <col min="13311" max="13311" width="6.54296875" style="4" customWidth="1"/>
    <col min="13312" max="13312" width="13.6328125" style="4" customWidth="1"/>
    <col min="13313" max="13313" width="15.81640625" style="4" customWidth="1"/>
    <col min="13314" max="13314" width="15.90625" style="4" customWidth="1"/>
    <col min="13315" max="13315" width="15.453125" style="4" customWidth="1"/>
    <col min="13316" max="13316" width="13.453125" style="4" customWidth="1"/>
    <col min="13317" max="13318" width="14.1796875" style="4" customWidth="1"/>
    <col min="13319" max="13565" width="10" style="4"/>
    <col min="13566" max="13566" width="26.90625" style="4" customWidth="1"/>
    <col min="13567" max="13567" width="6.54296875" style="4" customWidth="1"/>
    <col min="13568" max="13568" width="13.6328125" style="4" customWidth="1"/>
    <col min="13569" max="13569" width="15.81640625" style="4" customWidth="1"/>
    <col min="13570" max="13570" width="15.90625" style="4" customWidth="1"/>
    <col min="13571" max="13571" width="15.453125" style="4" customWidth="1"/>
    <col min="13572" max="13572" width="13.453125" style="4" customWidth="1"/>
    <col min="13573" max="13574" width="14.1796875" style="4" customWidth="1"/>
    <col min="13575" max="13821" width="10" style="4"/>
    <col min="13822" max="13822" width="26.90625" style="4" customWidth="1"/>
    <col min="13823" max="13823" width="6.54296875" style="4" customWidth="1"/>
    <col min="13824" max="13824" width="13.6328125" style="4" customWidth="1"/>
    <col min="13825" max="13825" width="15.81640625" style="4" customWidth="1"/>
    <col min="13826" max="13826" width="15.90625" style="4" customWidth="1"/>
    <col min="13827" max="13827" width="15.453125" style="4" customWidth="1"/>
    <col min="13828" max="13828" width="13.453125" style="4" customWidth="1"/>
    <col min="13829" max="13830" width="14.1796875" style="4" customWidth="1"/>
    <col min="13831" max="14077" width="10" style="4"/>
    <col min="14078" max="14078" width="26.90625" style="4" customWidth="1"/>
    <col min="14079" max="14079" width="6.54296875" style="4" customWidth="1"/>
    <col min="14080" max="14080" width="13.6328125" style="4" customWidth="1"/>
    <col min="14081" max="14081" width="15.81640625" style="4" customWidth="1"/>
    <col min="14082" max="14082" width="15.90625" style="4" customWidth="1"/>
    <col min="14083" max="14083" width="15.453125" style="4" customWidth="1"/>
    <col min="14084" max="14084" width="13.453125" style="4" customWidth="1"/>
    <col min="14085" max="14086" width="14.1796875" style="4" customWidth="1"/>
    <col min="14087" max="14333" width="10" style="4"/>
    <col min="14334" max="14334" width="26.90625" style="4" customWidth="1"/>
    <col min="14335" max="14335" width="6.54296875" style="4" customWidth="1"/>
    <col min="14336" max="14336" width="13.6328125" style="4" customWidth="1"/>
    <col min="14337" max="14337" width="15.81640625" style="4" customWidth="1"/>
    <col min="14338" max="14338" width="15.90625" style="4" customWidth="1"/>
    <col min="14339" max="14339" width="15.453125" style="4" customWidth="1"/>
    <col min="14340" max="14340" width="13.453125" style="4" customWidth="1"/>
    <col min="14341" max="14342" width="14.1796875" style="4" customWidth="1"/>
    <col min="14343" max="14589" width="10" style="4"/>
    <col min="14590" max="14590" width="26.90625" style="4" customWidth="1"/>
    <col min="14591" max="14591" width="6.54296875" style="4" customWidth="1"/>
    <col min="14592" max="14592" width="13.6328125" style="4" customWidth="1"/>
    <col min="14593" max="14593" width="15.81640625" style="4" customWidth="1"/>
    <col min="14594" max="14594" width="15.90625" style="4" customWidth="1"/>
    <col min="14595" max="14595" width="15.453125" style="4" customWidth="1"/>
    <col min="14596" max="14596" width="13.453125" style="4" customWidth="1"/>
    <col min="14597" max="14598" width="14.1796875" style="4" customWidth="1"/>
    <col min="14599" max="14845" width="10" style="4"/>
    <col min="14846" max="14846" width="26.90625" style="4" customWidth="1"/>
    <col min="14847" max="14847" width="6.54296875" style="4" customWidth="1"/>
    <col min="14848" max="14848" width="13.6328125" style="4" customWidth="1"/>
    <col min="14849" max="14849" width="15.81640625" style="4" customWidth="1"/>
    <col min="14850" max="14850" width="15.90625" style="4" customWidth="1"/>
    <col min="14851" max="14851" width="15.453125" style="4" customWidth="1"/>
    <col min="14852" max="14852" width="13.453125" style="4" customWidth="1"/>
    <col min="14853" max="14854" width="14.1796875" style="4" customWidth="1"/>
    <col min="14855" max="15101" width="10" style="4"/>
    <col min="15102" max="15102" width="26.90625" style="4" customWidth="1"/>
    <col min="15103" max="15103" width="6.54296875" style="4" customWidth="1"/>
    <col min="15104" max="15104" width="13.6328125" style="4" customWidth="1"/>
    <col min="15105" max="15105" width="15.81640625" style="4" customWidth="1"/>
    <col min="15106" max="15106" width="15.90625" style="4" customWidth="1"/>
    <col min="15107" max="15107" width="15.453125" style="4" customWidth="1"/>
    <col min="15108" max="15108" width="13.453125" style="4" customWidth="1"/>
    <col min="15109" max="15110" width="14.1796875" style="4" customWidth="1"/>
    <col min="15111" max="15357" width="10" style="4"/>
    <col min="15358" max="15358" width="26.90625" style="4" customWidth="1"/>
    <col min="15359" max="15359" width="6.54296875" style="4" customWidth="1"/>
    <col min="15360" max="15360" width="13.6328125" style="4" customWidth="1"/>
    <col min="15361" max="15361" width="15.81640625" style="4" customWidth="1"/>
    <col min="15362" max="15362" width="15.90625" style="4" customWidth="1"/>
    <col min="15363" max="15363" width="15.453125" style="4" customWidth="1"/>
    <col min="15364" max="15364" width="13.453125" style="4" customWidth="1"/>
    <col min="15365" max="15366" width="14.1796875" style="4" customWidth="1"/>
    <col min="15367" max="15613" width="10" style="4"/>
    <col min="15614" max="15614" width="26.90625" style="4" customWidth="1"/>
    <col min="15615" max="15615" width="6.54296875" style="4" customWidth="1"/>
    <col min="15616" max="15616" width="13.6328125" style="4" customWidth="1"/>
    <col min="15617" max="15617" width="15.81640625" style="4" customWidth="1"/>
    <col min="15618" max="15618" width="15.90625" style="4" customWidth="1"/>
    <col min="15619" max="15619" width="15.453125" style="4" customWidth="1"/>
    <col min="15620" max="15620" width="13.453125" style="4" customWidth="1"/>
    <col min="15621" max="15622" width="14.1796875" style="4" customWidth="1"/>
    <col min="15623" max="15869" width="10" style="4"/>
    <col min="15870" max="15870" width="26.90625" style="4" customWidth="1"/>
    <col min="15871" max="15871" width="6.54296875" style="4" customWidth="1"/>
    <col min="15872" max="15872" width="13.6328125" style="4" customWidth="1"/>
    <col min="15873" max="15873" width="15.81640625" style="4" customWidth="1"/>
    <col min="15874" max="15874" width="15.90625" style="4" customWidth="1"/>
    <col min="15875" max="15875" width="15.453125" style="4" customWidth="1"/>
    <col min="15876" max="15876" width="13.453125" style="4" customWidth="1"/>
    <col min="15877" max="15878" width="14.1796875" style="4" customWidth="1"/>
    <col min="15879" max="16125" width="10" style="4"/>
    <col min="16126" max="16126" width="26.90625" style="4" customWidth="1"/>
    <col min="16127" max="16127" width="6.54296875" style="4" customWidth="1"/>
    <col min="16128" max="16128" width="13.6328125" style="4" customWidth="1"/>
    <col min="16129" max="16129" width="15.81640625" style="4" customWidth="1"/>
    <col min="16130" max="16130" width="15.90625" style="4" customWidth="1"/>
    <col min="16131" max="16131" width="15.453125" style="4" customWidth="1"/>
    <col min="16132" max="16132" width="13.453125" style="4" customWidth="1"/>
    <col min="16133" max="16134" width="14.1796875" style="4" customWidth="1"/>
    <col min="16135" max="16384" width="10" style="4"/>
  </cols>
  <sheetData>
    <row r="1" spans="1:10" ht="2.5" customHeight="1" x14ac:dyDescent="0.3">
      <c r="A1" s="5"/>
      <c r="B1" s="5"/>
      <c r="C1" s="5"/>
      <c r="D1" s="5"/>
      <c r="E1" s="5"/>
      <c r="F1" s="5"/>
    </row>
    <row r="2" spans="1:10" ht="15" customHeight="1" x14ac:dyDescent="0.3">
      <c r="A2" s="47"/>
      <c r="B2" s="48" t="s">
        <v>17</v>
      </c>
      <c r="C2" s="48"/>
      <c r="D2" s="48" t="s">
        <v>18</v>
      </c>
      <c r="E2" s="48"/>
      <c r="F2" s="48" t="s">
        <v>19</v>
      </c>
      <c r="G2" s="48"/>
    </row>
    <row r="3" spans="1:10" ht="13.25" customHeight="1" x14ac:dyDescent="0.3">
      <c r="A3" s="47"/>
      <c r="B3" s="20" t="s">
        <v>21</v>
      </c>
      <c r="C3" s="21" t="s">
        <v>20</v>
      </c>
      <c r="D3" s="20" t="s">
        <v>21</v>
      </c>
      <c r="E3" s="21" t="s">
        <v>20</v>
      </c>
      <c r="F3" s="20" t="s">
        <v>21</v>
      </c>
      <c r="G3" s="21" t="s">
        <v>20</v>
      </c>
    </row>
    <row r="4" spans="1:10" ht="17.399999999999999" customHeight="1" x14ac:dyDescent="0.3">
      <c r="A4" s="6" t="s">
        <v>6</v>
      </c>
      <c r="B4" s="14"/>
      <c r="C4" s="14"/>
      <c r="D4" s="14">
        <v>1</v>
      </c>
      <c r="E4" s="29">
        <v>247.1</v>
      </c>
      <c r="F4" s="19">
        <f>SUM(B4+D4)</f>
        <v>1</v>
      </c>
      <c r="G4" s="35">
        <f>SUM(C4+E4)</f>
        <v>247.1</v>
      </c>
    </row>
    <row r="5" spans="1:10" ht="17.399999999999999" customHeight="1" x14ac:dyDescent="0.3">
      <c r="A5" s="6" t="s">
        <v>7</v>
      </c>
      <c r="B5" s="14"/>
      <c r="C5" s="14"/>
      <c r="D5" s="14">
        <v>38</v>
      </c>
      <c r="E5" s="29">
        <v>3730.1</v>
      </c>
      <c r="F5" s="19">
        <f t="shared" ref="F5:F25" si="0">SUM(B5+D5)</f>
        <v>38</v>
      </c>
      <c r="G5" s="35">
        <f t="shared" ref="G5:G25" si="1">SUM(C5+E5)</f>
        <v>3730.1</v>
      </c>
      <c r="H5" s="28">
        <f>SUM(F4+F5+F6+F7+F8+F9+F10)</f>
        <v>206</v>
      </c>
      <c r="I5" s="41">
        <f>SUM(G4+G5+G6+G7+G8+G9+G10)</f>
        <v>11792</v>
      </c>
      <c r="J5" s="41"/>
    </row>
    <row r="6" spans="1:10" ht="33.65" customHeight="1" x14ac:dyDescent="0.3">
      <c r="A6" s="6" t="s">
        <v>40</v>
      </c>
      <c r="B6" s="14">
        <v>22</v>
      </c>
      <c r="C6" s="29">
        <v>933</v>
      </c>
      <c r="D6" s="14">
        <f>184-D7-D8-D5-D4-D9-D10</f>
        <v>134</v>
      </c>
      <c r="E6" s="29">
        <f>10859-E4-E5-E7-E8-E9-E10</f>
        <v>6250.9999999999991</v>
      </c>
      <c r="F6" s="19">
        <f t="shared" ref="F6" si="2">SUM(B6+D6)</f>
        <v>156</v>
      </c>
      <c r="G6" s="35">
        <f t="shared" ref="G6" si="3">SUM(C6+E6)</f>
        <v>7183.9999999999991</v>
      </c>
      <c r="I6" s="41"/>
      <c r="J6" s="41"/>
    </row>
    <row r="7" spans="1:10" ht="17.399999999999999" customHeight="1" x14ac:dyDescent="0.3">
      <c r="A7" s="6" t="s">
        <v>8</v>
      </c>
      <c r="B7" s="15"/>
      <c r="C7" s="30"/>
      <c r="D7" s="15">
        <v>2</v>
      </c>
      <c r="E7" s="30">
        <v>91.5</v>
      </c>
      <c r="F7" s="19">
        <f t="shared" si="0"/>
        <v>2</v>
      </c>
      <c r="G7" s="35">
        <f t="shared" si="1"/>
        <v>91.5</v>
      </c>
      <c r="H7" s="28">
        <f>SUM(D5+D7+D8+D9)</f>
        <v>49</v>
      </c>
      <c r="I7" s="41">
        <f>SUM(E5+E7+E8+E9)</f>
        <v>4360.8999999999996</v>
      </c>
      <c r="J7" s="41"/>
    </row>
    <row r="8" spans="1:10" ht="17.399999999999999" customHeight="1" x14ac:dyDescent="0.3">
      <c r="A8" s="6" t="s">
        <v>37</v>
      </c>
      <c r="B8" s="15"/>
      <c r="C8" s="30"/>
      <c r="D8" s="15">
        <v>2</v>
      </c>
      <c r="E8" s="30">
        <v>132.1</v>
      </c>
      <c r="F8" s="19">
        <f t="shared" si="0"/>
        <v>2</v>
      </c>
      <c r="G8" s="35">
        <f t="shared" si="1"/>
        <v>132.1</v>
      </c>
      <c r="H8" s="28">
        <f>SUM(D9:D10)</f>
        <v>7</v>
      </c>
      <c r="I8" s="41">
        <f>SUM(E9:E10)</f>
        <v>407.2</v>
      </c>
      <c r="J8" s="41"/>
    </row>
    <row r="9" spans="1:10" ht="17.399999999999999" customHeight="1" x14ac:dyDescent="0.3">
      <c r="A9" s="7" t="s">
        <v>9</v>
      </c>
      <c r="B9" s="16"/>
      <c r="C9" s="31"/>
      <c r="D9" s="16">
        <v>7</v>
      </c>
      <c r="E9" s="31">
        <v>407.2</v>
      </c>
      <c r="F9" s="19">
        <f t="shared" si="0"/>
        <v>7</v>
      </c>
      <c r="G9" s="35">
        <f t="shared" si="1"/>
        <v>407.2</v>
      </c>
      <c r="I9" s="41"/>
      <c r="J9" s="41"/>
    </row>
    <row r="10" spans="1:10" ht="17.399999999999999" customHeight="1" x14ac:dyDescent="0.3">
      <c r="A10" s="7" t="s">
        <v>33</v>
      </c>
      <c r="B10" s="16"/>
      <c r="C10" s="31"/>
      <c r="D10" s="16"/>
      <c r="E10" s="31"/>
      <c r="F10" s="19">
        <f t="shared" ref="F10" si="4">SUM(B10+D10)</f>
        <v>0</v>
      </c>
      <c r="G10" s="35">
        <f t="shared" ref="G10" si="5">SUM(C10+E10)</f>
        <v>0</v>
      </c>
      <c r="I10" s="41"/>
      <c r="J10" s="41"/>
    </row>
    <row r="11" spans="1:10" ht="17.399999999999999" customHeight="1" x14ac:dyDescent="0.3">
      <c r="A11" s="6" t="s">
        <v>24</v>
      </c>
      <c r="B11" s="15"/>
      <c r="C11" s="30"/>
      <c r="D11" s="15">
        <v>3</v>
      </c>
      <c r="E11" s="30">
        <f>2991-E13-E14-E12</f>
        <v>821</v>
      </c>
      <c r="F11" s="19">
        <f t="shared" si="0"/>
        <v>3</v>
      </c>
      <c r="G11" s="35">
        <f t="shared" si="1"/>
        <v>821</v>
      </c>
      <c r="H11" s="28">
        <f>SUM(F11:F14)</f>
        <v>6</v>
      </c>
      <c r="I11" s="41">
        <f>SUM(G11:G14)</f>
        <v>2991</v>
      </c>
      <c r="J11" s="41"/>
    </row>
    <row r="12" spans="1:10" ht="17.399999999999999" customHeight="1" x14ac:dyDescent="0.3">
      <c r="A12" s="6" t="s">
        <v>32</v>
      </c>
      <c r="B12" s="15"/>
      <c r="C12" s="30"/>
      <c r="D12" s="15">
        <v>1</v>
      </c>
      <c r="E12" s="30">
        <v>226</v>
      </c>
      <c r="F12" s="19">
        <f t="shared" ref="F12" si="6">SUM(B12+D12)</f>
        <v>1</v>
      </c>
      <c r="G12" s="35">
        <f t="shared" ref="G12" si="7">SUM(C12+E12)</f>
        <v>226</v>
      </c>
      <c r="I12" s="41"/>
      <c r="J12" s="41"/>
    </row>
    <row r="13" spans="1:10" ht="17.399999999999999" customHeight="1" x14ac:dyDescent="0.3">
      <c r="A13" s="6" t="s">
        <v>25</v>
      </c>
      <c r="B13" s="15"/>
      <c r="C13" s="30"/>
      <c r="D13" s="15">
        <v>1</v>
      </c>
      <c r="E13" s="30">
        <v>925</v>
      </c>
      <c r="F13" s="19">
        <f t="shared" si="0"/>
        <v>1</v>
      </c>
      <c r="G13" s="35">
        <f t="shared" si="1"/>
        <v>925</v>
      </c>
      <c r="I13" s="41"/>
      <c r="J13" s="41"/>
    </row>
    <row r="14" spans="1:10" ht="17.399999999999999" customHeight="1" x14ac:dyDescent="0.3">
      <c r="A14" s="6" t="s">
        <v>26</v>
      </c>
      <c r="B14" s="15"/>
      <c r="C14" s="30"/>
      <c r="D14" s="15">
        <v>1</v>
      </c>
      <c r="E14" s="30">
        <v>1019</v>
      </c>
      <c r="F14" s="19">
        <f t="shared" si="0"/>
        <v>1</v>
      </c>
      <c r="G14" s="35">
        <f t="shared" si="1"/>
        <v>1019</v>
      </c>
      <c r="I14" s="41"/>
      <c r="J14" s="41"/>
    </row>
    <row r="15" spans="1:10" ht="17.399999999999999" customHeight="1" x14ac:dyDescent="0.3">
      <c r="A15" s="6" t="s">
        <v>38</v>
      </c>
      <c r="B15" s="15"/>
      <c r="C15" s="30"/>
      <c r="D15" s="15">
        <v>3</v>
      </c>
      <c r="E15" s="30">
        <v>502.5</v>
      </c>
      <c r="F15" s="19">
        <f t="shared" ref="F15" si="8">SUM(B15+D15)</f>
        <v>3</v>
      </c>
      <c r="G15" s="35">
        <f t="shared" ref="G15" si="9">SUM(C15+E15)</f>
        <v>502.5</v>
      </c>
      <c r="I15" s="41"/>
      <c r="J15" s="41"/>
    </row>
    <row r="16" spans="1:10" ht="17.399999999999999" customHeight="1" x14ac:dyDescent="0.3">
      <c r="A16" s="6" t="s">
        <v>10</v>
      </c>
      <c r="B16" s="15">
        <v>136</v>
      </c>
      <c r="C16" s="30">
        <v>10760</v>
      </c>
      <c r="D16" s="15">
        <v>61</v>
      </c>
      <c r="E16" s="30">
        <v>4939</v>
      </c>
      <c r="F16" s="19">
        <f t="shared" si="0"/>
        <v>197</v>
      </c>
      <c r="G16" s="35">
        <f t="shared" si="1"/>
        <v>15699</v>
      </c>
      <c r="I16" s="41"/>
      <c r="J16" s="41"/>
    </row>
    <row r="17" spans="1:10" ht="17.399999999999999" customHeight="1" x14ac:dyDescent="0.3">
      <c r="A17" s="6" t="s">
        <v>11</v>
      </c>
      <c r="B17" s="15"/>
      <c r="C17" s="30"/>
      <c r="D17" s="15">
        <v>22</v>
      </c>
      <c r="E17" s="30">
        <v>2144</v>
      </c>
      <c r="F17" s="19">
        <f t="shared" si="0"/>
        <v>22</v>
      </c>
      <c r="G17" s="35">
        <f t="shared" si="1"/>
        <v>2144</v>
      </c>
      <c r="I17" s="41"/>
      <c r="J17" s="41"/>
    </row>
    <row r="18" spans="1:10" ht="17.399999999999999" customHeight="1" x14ac:dyDescent="0.3">
      <c r="A18" s="6" t="s">
        <v>12</v>
      </c>
      <c r="B18" s="15">
        <v>296</v>
      </c>
      <c r="C18" s="30">
        <v>21053</v>
      </c>
      <c r="D18" s="15">
        <v>15</v>
      </c>
      <c r="E18" s="30">
        <v>1686</v>
      </c>
      <c r="F18" s="19">
        <f t="shared" si="0"/>
        <v>311</v>
      </c>
      <c r="G18" s="35">
        <f t="shared" si="1"/>
        <v>22739</v>
      </c>
      <c r="I18" s="41"/>
      <c r="J18" s="41"/>
    </row>
    <row r="19" spans="1:10" ht="17.399999999999999" customHeight="1" x14ac:dyDescent="0.3">
      <c r="A19" s="27" t="s">
        <v>13</v>
      </c>
      <c r="B19" s="15">
        <v>2</v>
      </c>
      <c r="C19" s="30">
        <v>190</v>
      </c>
      <c r="D19" s="15">
        <v>24</v>
      </c>
      <c r="E19" s="30">
        <f>1995-E20</f>
        <v>1950.6</v>
      </c>
      <c r="F19" s="19">
        <f t="shared" si="0"/>
        <v>26</v>
      </c>
      <c r="G19" s="35">
        <f t="shared" si="1"/>
        <v>2140.6</v>
      </c>
      <c r="H19" s="28">
        <f>SUM(F19:F20)</f>
        <v>27</v>
      </c>
      <c r="I19" s="41">
        <f>SUM(G19:G20)</f>
        <v>2185</v>
      </c>
      <c r="J19" s="41"/>
    </row>
    <row r="20" spans="1:10" ht="17.399999999999999" customHeight="1" x14ac:dyDescent="0.3">
      <c r="A20" s="27" t="s">
        <v>34</v>
      </c>
      <c r="B20" s="15"/>
      <c r="C20" s="30"/>
      <c r="D20" s="15">
        <v>1</v>
      </c>
      <c r="E20" s="30">
        <v>44.4</v>
      </c>
      <c r="F20" s="19">
        <f t="shared" ref="F20" si="10">SUM(B20+D20)</f>
        <v>1</v>
      </c>
      <c r="G20" s="35">
        <f t="shared" ref="G20" si="11">SUM(C20+E20)</f>
        <v>44.4</v>
      </c>
      <c r="I20" s="41"/>
      <c r="J20" s="41"/>
    </row>
    <row r="21" spans="1:10" ht="17.399999999999999" customHeight="1" x14ac:dyDescent="0.3">
      <c r="A21" s="6" t="s">
        <v>14</v>
      </c>
      <c r="B21" s="15">
        <v>262</v>
      </c>
      <c r="C21" s="30">
        <v>12832</v>
      </c>
      <c r="D21" s="15">
        <v>10</v>
      </c>
      <c r="E21" s="30">
        <v>814</v>
      </c>
      <c r="F21" s="19">
        <f t="shared" si="0"/>
        <v>272</v>
      </c>
      <c r="G21" s="35">
        <f t="shared" si="1"/>
        <v>13646</v>
      </c>
      <c r="I21" s="41"/>
      <c r="J21" s="41"/>
    </row>
    <row r="22" spans="1:10" ht="17.399999999999999" customHeight="1" x14ac:dyDescent="0.3">
      <c r="A22" s="6" t="s">
        <v>36</v>
      </c>
      <c r="B22" s="15">
        <v>2354</v>
      </c>
      <c r="C22" s="30">
        <v>166133</v>
      </c>
      <c r="D22" s="15">
        <v>91</v>
      </c>
      <c r="E22" s="30">
        <v>6404.6</v>
      </c>
      <c r="F22" s="19">
        <f t="shared" si="0"/>
        <v>2445</v>
      </c>
      <c r="G22" s="35">
        <f t="shared" si="1"/>
        <v>172537.60000000001</v>
      </c>
      <c r="H22" s="28">
        <f>SUM(F22:F23)</f>
        <v>2446</v>
      </c>
      <c r="I22" s="41">
        <f>SUM(G22:G23)</f>
        <v>172576</v>
      </c>
      <c r="J22" s="41"/>
    </row>
    <row r="23" spans="1:10" ht="17.399999999999999" customHeight="1" x14ac:dyDescent="0.3">
      <c r="A23" s="6" t="s">
        <v>35</v>
      </c>
      <c r="B23" s="15"/>
      <c r="C23" s="30"/>
      <c r="D23" s="15">
        <v>1</v>
      </c>
      <c r="E23" s="30">
        <v>38.4</v>
      </c>
      <c r="F23" s="19">
        <f t="shared" ref="F23" si="12">SUM(B23+D23)</f>
        <v>1</v>
      </c>
      <c r="G23" s="35">
        <f t="shared" ref="G23" si="13">SUM(C23+E23)</f>
        <v>38.4</v>
      </c>
    </row>
    <row r="24" spans="1:10" ht="17.399999999999999" customHeight="1" x14ac:dyDescent="0.3">
      <c r="A24" s="6" t="s">
        <v>15</v>
      </c>
      <c r="B24" s="15"/>
      <c r="C24" s="30"/>
      <c r="D24" s="15">
        <v>4</v>
      </c>
      <c r="E24" s="30">
        <v>337</v>
      </c>
      <c r="F24" s="19">
        <f t="shared" si="0"/>
        <v>4</v>
      </c>
      <c r="G24" s="35">
        <f t="shared" si="1"/>
        <v>337</v>
      </c>
    </row>
    <row r="25" spans="1:10" ht="17.399999999999999" customHeight="1" x14ac:dyDescent="0.3">
      <c r="A25" s="27" t="s">
        <v>16</v>
      </c>
      <c r="B25" s="15"/>
      <c r="C25" s="30"/>
      <c r="D25" s="15">
        <v>21</v>
      </c>
      <c r="E25" s="30">
        <v>1639.9</v>
      </c>
      <c r="F25" s="19">
        <f t="shared" si="0"/>
        <v>21</v>
      </c>
      <c r="G25" s="35">
        <f t="shared" si="1"/>
        <v>1639.9</v>
      </c>
    </row>
    <row r="26" spans="1:10" ht="17.399999999999999" customHeight="1" x14ac:dyDescent="0.3">
      <c r="A26" s="10" t="s">
        <v>22</v>
      </c>
      <c r="B26" s="13">
        <f>SUM(B4:B25)</f>
        <v>3072</v>
      </c>
      <c r="C26" s="32">
        <f>SUM(C4:C25)</f>
        <v>211901</v>
      </c>
      <c r="D26" s="13">
        <f t="shared" ref="D26:G26" si="14">SUM(D4:D25)</f>
        <v>443</v>
      </c>
      <c r="E26" s="32">
        <f t="shared" si="14"/>
        <v>34350.400000000001</v>
      </c>
      <c r="F26" s="13">
        <f t="shared" si="14"/>
        <v>3515</v>
      </c>
      <c r="G26" s="32">
        <f t="shared" si="14"/>
        <v>246251.4</v>
      </c>
    </row>
    <row r="27" spans="1:10" s="9" customFormat="1" ht="3" customHeight="1" x14ac:dyDescent="0.35">
      <c r="A27" s="11"/>
      <c r="B27" s="11"/>
      <c r="C27" s="33"/>
      <c r="D27" s="8"/>
      <c r="E27" s="33"/>
      <c r="F27" s="12"/>
      <c r="G27" s="36"/>
    </row>
    <row r="28" spans="1:10" ht="16.75" customHeight="1" x14ac:dyDescent="0.3">
      <c r="A28" s="10" t="s">
        <v>23</v>
      </c>
      <c r="B28" s="17">
        <f>SUM(B4:B10)</f>
        <v>22</v>
      </c>
      <c r="C28" s="34">
        <f t="shared" ref="C28:G28" si="15">SUM(C4:C10)</f>
        <v>933</v>
      </c>
      <c r="D28" s="17">
        <f t="shared" si="15"/>
        <v>184</v>
      </c>
      <c r="E28" s="34">
        <f t="shared" si="15"/>
        <v>10859</v>
      </c>
      <c r="F28" s="17">
        <f t="shared" si="15"/>
        <v>206</v>
      </c>
      <c r="G28" s="34">
        <f t="shared" si="15"/>
        <v>11792</v>
      </c>
    </row>
    <row r="29" spans="1:10" ht="5.4" customHeight="1" x14ac:dyDescent="0.3">
      <c r="E29" s="18"/>
      <c r="F29" s="19"/>
      <c r="G29" s="35"/>
    </row>
    <row r="30" spans="1:10" ht="18.649999999999999" customHeight="1" x14ac:dyDescent="0.3">
      <c r="A30" s="50" t="s">
        <v>27</v>
      </c>
      <c r="B30" s="51"/>
      <c r="C30" s="51"/>
      <c r="D30" s="51"/>
      <c r="E30" s="52"/>
      <c r="F30" s="19">
        <v>3513</v>
      </c>
      <c r="G30" s="35">
        <v>244146</v>
      </c>
    </row>
    <row r="31" spans="1:10" ht="18.649999999999999" customHeight="1" x14ac:dyDescent="0.4">
      <c r="A31" s="44" t="s">
        <v>28</v>
      </c>
      <c r="B31" s="45"/>
      <c r="C31" s="45"/>
      <c r="D31" s="45"/>
      <c r="E31" s="46"/>
      <c r="F31" s="23">
        <f>SUM(F26-F4-F13-F14)</f>
        <v>3512</v>
      </c>
      <c r="G31" s="37">
        <f>SUM(G26-G4-G13-G14)</f>
        <v>244060.3</v>
      </c>
    </row>
    <row r="32" spans="1:10" ht="18.649999999999999" customHeight="1" x14ac:dyDescent="0.45">
      <c r="A32" s="49" t="s">
        <v>29</v>
      </c>
      <c r="B32" s="49"/>
      <c r="C32" s="49"/>
      <c r="D32" s="49"/>
      <c r="E32" s="49"/>
      <c r="F32" s="24">
        <f>SUM(F4+F13+F14)</f>
        <v>3</v>
      </c>
      <c r="G32" s="38">
        <f>SUM(G4+G13+G14)</f>
        <v>2191.1</v>
      </c>
    </row>
    <row r="33" spans="1:7" ht="18.649999999999999" customHeight="1" x14ac:dyDescent="0.35">
      <c r="A33" s="53" t="s">
        <v>30</v>
      </c>
      <c r="B33" s="54"/>
      <c r="C33" s="54"/>
      <c r="D33" s="54"/>
      <c r="E33" s="55"/>
      <c r="F33" s="25">
        <f>SUM(F31:F32)</f>
        <v>3515</v>
      </c>
      <c r="G33" s="39">
        <f>SUM(G31:G32)</f>
        <v>246251.4</v>
      </c>
    </row>
    <row r="34" spans="1:7" ht="18.649999999999999" customHeight="1" x14ac:dyDescent="0.35">
      <c r="A34" s="44" t="s">
        <v>31</v>
      </c>
      <c r="B34" s="45"/>
      <c r="C34" s="45"/>
      <c r="D34" s="45"/>
      <c r="E34" s="46"/>
      <c r="F34" s="26">
        <f>SUM(F30-F33)</f>
        <v>-2</v>
      </c>
      <c r="G34" s="40">
        <f>SUM(G30-G33)</f>
        <v>-2105.3999999999942</v>
      </c>
    </row>
  </sheetData>
  <mergeCells count="9">
    <mergeCell ref="A34:E34"/>
    <mergeCell ref="A2:A3"/>
    <mergeCell ref="B2:C2"/>
    <mergeCell ref="D2:E2"/>
    <mergeCell ref="F2:G2"/>
    <mergeCell ref="A32:E32"/>
    <mergeCell ref="A30:E30"/>
    <mergeCell ref="A31:E31"/>
    <mergeCell ref="A33:E33"/>
  </mergeCells>
  <pageMargins left="0.70866141732283472" right="0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факт свод</vt:lpstr>
      <vt:lpstr>БАУ,КУ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Забусова Оксана Ивановна</dc:creator>
  <cp:lastModifiedBy>Забусова Оксана Ивановна</cp:lastModifiedBy>
  <cp:lastPrinted>2021-07-13T10:33:55Z</cp:lastPrinted>
  <dcterms:created xsi:type="dcterms:W3CDTF">2019-03-05T09:42:14Z</dcterms:created>
  <dcterms:modified xsi:type="dcterms:W3CDTF">2021-07-13T10:39:01Z</dcterms:modified>
</cp:coreProperties>
</file>