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таблица оценки" sheetId="1" r:id="rId1"/>
    <sheet name="диаграмма" sheetId="2" r:id="rId2"/>
    <sheet name="изменения 2015 с 2014" sheetId="3" r:id="rId3"/>
  </sheets>
  <definedNames>
    <definedName name="_xlnm.Print_Titles" localSheetId="0">'таблица оценки'!$3:$5</definedName>
  </definedNames>
  <calcPr fullCalcOnLoad="1"/>
</workbook>
</file>

<file path=xl/comments1.xml><?xml version="1.0" encoding="utf-8"?>
<comments xmlns="http://schemas.openxmlformats.org/spreadsheetml/2006/main">
  <authors>
    <author>Хабиева</author>
  </authors>
  <commentList>
    <comment ref="N22" authorId="0">
      <text>
        <r>
          <rPr>
            <b/>
            <sz val="8"/>
            <rFont val="Tahoma"/>
            <family val="0"/>
          </rPr>
          <t>Хабиева:</t>
        </r>
        <r>
          <rPr>
            <sz val="8"/>
            <rFont val="Tahoma"/>
            <family val="0"/>
          </rPr>
          <t xml:space="preserve">
только на 3, имеущих казен.уч-я
</t>
        </r>
      </text>
    </comment>
    <comment ref="O18" authorId="0">
      <text>
        <r>
          <rPr>
            <b/>
            <sz val="8"/>
            <rFont val="Tahoma"/>
            <family val="0"/>
          </rPr>
          <t>Хабиева:</t>
        </r>
        <r>
          <rPr>
            <sz val="8"/>
            <rFont val="Tahoma"/>
            <family val="0"/>
          </rPr>
          <t xml:space="preserve">
только на 1, т.к. Совет не оценивается
</t>
        </r>
      </text>
    </comment>
    <comment ref="O8" authorId="0">
      <text>
        <r>
          <rPr>
            <b/>
            <sz val="8"/>
            <rFont val="Tahoma"/>
            <family val="0"/>
          </rPr>
          <t>Хабиева:</t>
        </r>
        <r>
          <rPr>
            <sz val="8"/>
            <rFont val="Tahoma"/>
            <family val="0"/>
          </rPr>
          <t xml:space="preserve">
только на 1, т.к. Совет на оценивается</t>
        </r>
      </text>
    </comment>
  </commentList>
</comments>
</file>

<file path=xl/sharedStrings.xml><?xml version="1.0" encoding="utf-8"?>
<sst xmlns="http://schemas.openxmlformats.org/spreadsheetml/2006/main" count="68" uniqueCount="44">
  <si>
    <t>Критерии и уровни оценки</t>
  </si>
  <si>
    <t>уровень</t>
  </si>
  <si>
    <t>оценка уровня</t>
  </si>
  <si>
    <t>Оценка мониторинга</t>
  </si>
  <si>
    <t>Критерии оценки</t>
  </si>
  <si>
    <t>Администрация округа</t>
  </si>
  <si>
    <t>Совет народных депутатов</t>
  </si>
  <si>
    <t>Управление ЖКХ</t>
  </si>
  <si>
    <t>Управление культуры</t>
  </si>
  <si>
    <t>Комитет по управлению имуществом</t>
  </si>
  <si>
    <t>Комитет по физкультуре и спорту</t>
  </si>
  <si>
    <t>Управление образования</t>
  </si>
  <si>
    <t>Комитет по делам молодежи</t>
  </si>
  <si>
    <t>Финансовое управление</t>
  </si>
  <si>
    <t>ГРБС, имеющие подведомственные учреждения</t>
  </si>
  <si>
    <t>средняя по ГРБС с получателями</t>
  </si>
  <si>
    <t>средняя по ГРБС без получателей</t>
  </si>
  <si>
    <t>ГРБС, не имеющие подведомственные учреждения</t>
  </si>
  <si>
    <t>1.Полнота отражения в плановом реестре расходных обязательств нормативных правовых актов, на основании которых возникают расходные обязательства</t>
  </si>
  <si>
    <t>2. Соответствие объема бюджетных ассигнований, утвержденных в муниципальной программе, объему бюджетных ассигнований в плановом реестре расходных обязательств</t>
  </si>
  <si>
    <t>3. Наличие в представленных материалах к проекту бюджета пояснительной записки, оформленной в соответствии с требованиями, установленными финансовым управлением</t>
  </si>
  <si>
    <t>4. Представление бюджетных смет муниципальных казенных учреждений и планов финансово-хозяйственной деятельности муниципальных бюджетных и автономных учреждений на очередной финансовый год и плановый период в финансовое управление</t>
  </si>
  <si>
    <t>5. Представление муниципальных заданий на оказание муниципальных услуг (выполнение работ) в финансовое управление</t>
  </si>
  <si>
    <t>6. Наличие обоснований по кодам видов расходов бюджетной классификации Российской Федерации в плановом реестре расходных обязательств</t>
  </si>
  <si>
    <t>7. Своевременность подготовки проектов нормативных правовых актов по вновь принимаемым обязательствам и по внесению изменений по действующим обязательствам</t>
  </si>
  <si>
    <t>8. Расчет нормативных затрат стоимости единицы муниципальной услуги (работы)</t>
  </si>
  <si>
    <t>9. Наличие муниципального задания на оказание муниципальных услуг (выполнение работ) муниципальными казенными учреждениями</t>
  </si>
  <si>
    <t>управление культуры</t>
  </si>
  <si>
    <t>комитет по управлению имуществом</t>
  </si>
  <si>
    <t>управление образования</t>
  </si>
  <si>
    <t>ГРБС</t>
  </si>
  <si>
    <t>Итоговая оценка мониторинга</t>
  </si>
  <si>
    <t>изменения</t>
  </si>
  <si>
    <t>Комитет по физической культуре и спорту</t>
  </si>
  <si>
    <t>Главные распорядители, имеющие подведомственную сеть учреждений</t>
  </si>
  <si>
    <t xml:space="preserve">Главные распорядители, не имеющие подведомственную сеть </t>
  </si>
  <si>
    <t>Сводная таблица  оценки качества управления финансами, осуществляемого главными распорядителями средств бюджета округа, в части документов,  используемых при составлении проекта  бюджета округа на  2016 год и на плановый период 2017 и 2018 годов</t>
  </si>
  <si>
    <t>МКУ "Управление ЖП"</t>
  </si>
  <si>
    <t>управление жкх</t>
  </si>
  <si>
    <t>управление жп</t>
  </si>
  <si>
    <t>спорткомитет</t>
  </si>
  <si>
    <t>администрация</t>
  </si>
  <si>
    <t>комитет молодежи</t>
  </si>
  <si>
    <t>Управление ЖП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</si>
</sst>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&quot;р.&quot;"/>
    <numFmt numFmtId="172" formatCode="#,##0.0"/>
    <numFmt numFmtId="173" formatCode="#,##0.00&quot;р.&quot;"/>
  </numFmts>
  <fonts count="50"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53" applyNumberFormat="1" applyFont="1" applyFill="1" applyBorder="1" applyAlignment="1">
      <alignment horizontal="center" vertical="center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2" fontId="0" fillId="34" borderId="10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53" applyFont="1" applyFill="1" applyBorder="1" applyAlignment="1">
      <alignment vertical="top" wrapText="1"/>
      <protection/>
    </xf>
    <xf numFmtId="0" fontId="0" fillId="0" borderId="16" xfId="53" applyFont="1" applyFill="1" applyBorder="1" applyAlignment="1">
      <alignment vertical="top" wrapText="1"/>
      <protection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53" applyFont="1" applyFill="1" applyBorder="1" applyAlignment="1">
      <alignment vertical="top" wrapText="1"/>
      <protection/>
    </xf>
    <xf numFmtId="0" fontId="7" fillId="0" borderId="16" xfId="53" applyFont="1" applyFill="1" applyBorder="1" applyAlignment="1">
      <alignment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6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justify" vertical="top" wrapText="1"/>
      <protection/>
    </xf>
    <xf numFmtId="0" fontId="7" fillId="0" borderId="16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0" fillId="0" borderId="1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Рейтинг главных распорядителей средств бюджета округа, имеющих подведомственные учреждения, в зависимости от результатов мониторинга качества управления финансами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53"/>
          <c:w val="1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диаграмма!$A$3:$A$10</c:f>
              <c:strCache/>
            </c:strRef>
          </c:cat>
          <c:val>
            <c:numRef>
              <c:f>диаграмма!$B$3:$B$10</c:f>
              <c:numCache/>
            </c:numRef>
          </c:val>
        </c:ser>
        <c:axId val="63118320"/>
        <c:axId val="31193969"/>
      </c:barChart>
      <c:catAx>
        <c:axId val="63118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193969"/>
        <c:crosses val="autoZero"/>
        <c:auto val="0"/>
        <c:lblOffset val="100"/>
        <c:tickLblSkip val="1"/>
        <c:noMultiLvlLbl val="0"/>
      </c:catAx>
      <c:val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9525</xdr:rowOff>
    </xdr:from>
    <xdr:to>
      <xdr:col>13</xdr:col>
      <xdr:colOff>104775</xdr:colOff>
      <xdr:row>36</xdr:row>
      <xdr:rowOff>38100</xdr:rowOff>
    </xdr:to>
    <xdr:graphicFrame>
      <xdr:nvGraphicFramePr>
        <xdr:cNvPr id="1" name="Диаграмма 2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3">
      <selection activeCell="T12" sqref="T12"/>
    </sheetView>
  </sheetViews>
  <sheetFormatPr defaultColWidth="9.33203125" defaultRowHeight="12.75"/>
  <cols>
    <col min="1" max="1" width="44.16015625" style="3" customWidth="1"/>
    <col min="2" max="2" width="5.16015625" style="3" customWidth="1"/>
    <col min="3" max="3" width="8.83203125" style="3" customWidth="1"/>
    <col min="4" max="11" width="11" style="2" customWidth="1"/>
    <col min="12" max="13" width="11" style="9" customWidth="1"/>
    <col min="14" max="16384" width="9.33203125" style="3" customWidth="1"/>
  </cols>
  <sheetData>
    <row r="1" ht="8.25" customHeight="1"/>
    <row r="2" spans="1:15" s="1" customFormat="1" ht="54.75" customHeight="1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9" customHeight="1">
      <c r="A3" s="38" t="s">
        <v>4</v>
      </c>
      <c r="B3" s="38" t="s">
        <v>0</v>
      </c>
      <c r="C3" s="38"/>
      <c r="D3" s="28" t="s">
        <v>14</v>
      </c>
      <c r="E3" s="29"/>
      <c r="F3" s="29"/>
      <c r="G3" s="29"/>
      <c r="H3" s="29"/>
      <c r="I3" s="29"/>
      <c r="J3" s="29"/>
      <c r="K3" s="30"/>
      <c r="L3" s="36" t="s">
        <v>17</v>
      </c>
      <c r="M3" s="37"/>
      <c r="N3" s="34" t="s">
        <v>15</v>
      </c>
      <c r="O3" s="34" t="s">
        <v>16</v>
      </c>
    </row>
    <row r="4" spans="1:15" s="4" customFormat="1" ht="123" customHeight="1">
      <c r="A4" s="38"/>
      <c r="B4" s="38"/>
      <c r="C4" s="38"/>
      <c r="D4" s="20" t="s">
        <v>5</v>
      </c>
      <c r="E4" s="21" t="s">
        <v>7</v>
      </c>
      <c r="F4" s="22" t="s">
        <v>37</v>
      </c>
      <c r="G4" s="21" t="s">
        <v>8</v>
      </c>
      <c r="H4" s="21" t="s">
        <v>10</v>
      </c>
      <c r="I4" s="21" t="s">
        <v>11</v>
      </c>
      <c r="J4" s="21" t="s">
        <v>12</v>
      </c>
      <c r="K4" s="21" t="s">
        <v>9</v>
      </c>
      <c r="L4" s="21" t="s">
        <v>6</v>
      </c>
      <c r="M4" s="21" t="s">
        <v>13</v>
      </c>
      <c r="N4" s="35"/>
      <c r="O4" s="35"/>
    </row>
    <row r="5" spans="1:15" ht="19.5" customHeight="1">
      <c r="A5" s="5">
        <v>1</v>
      </c>
      <c r="B5" s="5">
        <v>2</v>
      </c>
      <c r="C5" s="5">
        <v>3</v>
      </c>
      <c r="D5" s="23">
        <v>4</v>
      </c>
      <c r="E5" s="23">
        <f>D5+1</f>
        <v>5</v>
      </c>
      <c r="F5" s="23">
        <f>E5+1</f>
        <v>6</v>
      </c>
      <c r="G5" s="19">
        <v>6</v>
      </c>
      <c r="H5" s="19">
        <v>7</v>
      </c>
      <c r="I5" s="19">
        <v>8</v>
      </c>
      <c r="J5" s="23">
        <v>9</v>
      </c>
      <c r="K5" s="23">
        <v>10</v>
      </c>
      <c r="L5" s="19">
        <v>11</v>
      </c>
      <c r="M5" s="19">
        <v>12</v>
      </c>
      <c r="N5" s="10"/>
      <c r="O5" s="10"/>
    </row>
    <row r="6" spans="1:15" ht="23.25" customHeight="1">
      <c r="A6" s="45" t="s">
        <v>18</v>
      </c>
      <c r="B6" s="6">
        <v>0.15</v>
      </c>
      <c r="C6" s="13" t="s">
        <v>1</v>
      </c>
      <c r="D6" s="14">
        <v>3</v>
      </c>
      <c r="E6" s="14">
        <v>5</v>
      </c>
      <c r="F6" s="14">
        <v>5</v>
      </c>
      <c r="G6" s="14">
        <v>5</v>
      </c>
      <c r="H6" s="14">
        <v>3</v>
      </c>
      <c r="I6" s="14">
        <v>3</v>
      </c>
      <c r="J6" s="14">
        <v>4</v>
      </c>
      <c r="K6" s="14">
        <v>5</v>
      </c>
      <c r="L6" s="14">
        <v>5</v>
      </c>
      <c r="M6" s="14">
        <v>5</v>
      </c>
      <c r="N6" s="11">
        <f>(D6+E6+F6+G6+H6+I6+J6+K6)/8</f>
        <v>4.125</v>
      </c>
      <c r="O6" s="11">
        <f aca="true" t="shared" si="0" ref="O6:O24">(L6+M6)/2</f>
        <v>5</v>
      </c>
    </row>
    <row r="7" spans="1:15" ht="30.75" customHeight="1">
      <c r="A7" s="46"/>
      <c r="B7" s="6"/>
      <c r="C7" s="13" t="s">
        <v>2</v>
      </c>
      <c r="D7" s="11">
        <f>D6*0.15</f>
        <v>0.44999999999999996</v>
      </c>
      <c r="E7" s="11">
        <f aca="true" t="shared" si="1" ref="E7:K7">E6*0.15</f>
        <v>0.75</v>
      </c>
      <c r="F7" s="11">
        <f>F6*0.15</f>
        <v>0.75</v>
      </c>
      <c r="G7" s="11">
        <f t="shared" si="1"/>
        <v>0.75</v>
      </c>
      <c r="H7" s="11">
        <f t="shared" si="1"/>
        <v>0.44999999999999996</v>
      </c>
      <c r="I7" s="11">
        <f t="shared" si="1"/>
        <v>0.44999999999999996</v>
      </c>
      <c r="J7" s="11">
        <f t="shared" si="1"/>
        <v>0.6</v>
      </c>
      <c r="K7" s="11">
        <f t="shared" si="1"/>
        <v>0.75</v>
      </c>
      <c r="L7" s="11">
        <f>L6*0.15</f>
        <v>0.75</v>
      </c>
      <c r="M7" s="11">
        <f>M6*0.15</f>
        <v>0.75</v>
      </c>
      <c r="N7" s="11">
        <f aca="true" t="shared" si="2" ref="N7:N24">(D7+E7+F7+G7+H7+I7+J7+K7)/8</f>
        <v>0.61875</v>
      </c>
      <c r="O7" s="11">
        <f t="shared" si="0"/>
        <v>0.75</v>
      </c>
    </row>
    <row r="8" spans="1:15" ht="24" customHeight="1">
      <c r="A8" s="32" t="s">
        <v>19</v>
      </c>
      <c r="B8" s="13">
        <v>0.15</v>
      </c>
      <c r="C8" s="13" t="s">
        <v>1</v>
      </c>
      <c r="D8" s="14">
        <v>0</v>
      </c>
      <c r="E8" s="14">
        <v>0</v>
      </c>
      <c r="F8" s="14">
        <v>0</v>
      </c>
      <c r="G8" s="14">
        <v>5</v>
      </c>
      <c r="H8" s="14">
        <v>0</v>
      </c>
      <c r="I8" s="14">
        <v>5</v>
      </c>
      <c r="J8" s="14">
        <v>0</v>
      </c>
      <c r="K8" s="14">
        <v>5</v>
      </c>
      <c r="L8" s="14"/>
      <c r="M8" s="14">
        <v>5</v>
      </c>
      <c r="N8" s="11">
        <f t="shared" si="2"/>
        <v>1.875</v>
      </c>
      <c r="O8" s="11">
        <f>(L8+M8)/1</f>
        <v>5</v>
      </c>
    </row>
    <row r="9" spans="1:15" ht="41.25" customHeight="1">
      <c r="A9" s="33"/>
      <c r="B9" s="6"/>
      <c r="C9" s="13" t="s">
        <v>2</v>
      </c>
      <c r="D9" s="11">
        <f>D8*0.15</f>
        <v>0</v>
      </c>
      <c r="E9" s="11">
        <f aca="true" t="shared" si="3" ref="E9:M9">E8*0.15</f>
        <v>0</v>
      </c>
      <c r="F9" s="11">
        <f>F8*0.15</f>
        <v>0</v>
      </c>
      <c r="G9" s="11">
        <f t="shared" si="3"/>
        <v>0.75</v>
      </c>
      <c r="H9" s="11">
        <f t="shared" si="3"/>
        <v>0</v>
      </c>
      <c r="I9" s="11">
        <f t="shared" si="3"/>
        <v>0.75</v>
      </c>
      <c r="J9" s="11">
        <f t="shared" si="3"/>
        <v>0</v>
      </c>
      <c r="K9" s="11">
        <f t="shared" si="3"/>
        <v>0.75</v>
      </c>
      <c r="L9" s="11">
        <f t="shared" si="3"/>
        <v>0</v>
      </c>
      <c r="M9" s="11">
        <f t="shared" si="3"/>
        <v>0.75</v>
      </c>
      <c r="N9" s="11">
        <f t="shared" si="2"/>
        <v>0.28125</v>
      </c>
      <c r="O9" s="11">
        <f>(L9+M9)/1</f>
        <v>0.75</v>
      </c>
    </row>
    <row r="10" spans="1:15" ht="21.75" customHeight="1">
      <c r="A10" s="32" t="s">
        <v>20</v>
      </c>
      <c r="B10" s="13">
        <v>0.1</v>
      </c>
      <c r="C10" s="13" t="s">
        <v>1</v>
      </c>
      <c r="D10" s="14">
        <v>0</v>
      </c>
      <c r="E10" s="14">
        <v>0</v>
      </c>
      <c r="F10" s="14">
        <v>0</v>
      </c>
      <c r="G10" s="14">
        <v>5</v>
      </c>
      <c r="H10" s="14">
        <v>0</v>
      </c>
      <c r="I10" s="14">
        <v>0</v>
      </c>
      <c r="J10" s="14">
        <v>0</v>
      </c>
      <c r="K10" s="14">
        <v>5</v>
      </c>
      <c r="L10" s="14">
        <v>0</v>
      </c>
      <c r="M10" s="14">
        <v>5</v>
      </c>
      <c r="N10" s="11">
        <f t="shared" si="2"/>
        <v>1.25</v>
      </c>
      <c r="O10" s="11">
        <f t="shared" si="0"/>
        <v>2.5</v>
      </c>
    </row>
    <row r="11" spans="1:15" ht="29.25" customHeight="1">
      <c r="A11" s="33"/>
      <c r="B11" s="6"/>
      <c r="C11" s="13" t="s">
        <v>2</v>
      </c>
      <c r="D11" s="11">
        <f>D10*0.1</f>
        <v>0</v>
      </c>
      <c r="E11" s="11">
        <f aca="true" t="shared" si="4" ref="E11:M11">E10*0.1</f>
        <v>0</v>
      </c>
      <c r="F11" s="11">
        <f>F10*0.1</f>
        <v>0</v>
      </c>
      <c r="G11" s="11">
        <f t="shared" si="4"/>
        <v>0.5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0.5</v>
      </c>
      <c r="L11" s="11">
        <f t="shared" si="4"/>
        <v>0</v>
      </c>
      <c r="M11" s="11">
        <f t="shared" si="4"/>
        <v>0.5</v>
      </c>
      <c r="N11" s="11">
        <f t="shared" si="2"/>
        <v>0.125</v>
      </c>
      <c r="O11" s="11">
        <f t="shared" si="0"/>
        <v>0.25</v>
      </c>
    </row>
    <row r="12" spans="1:15" ht="28.5" customHeight="1">
      <c r="A12" s="32" t="s">
        <v>21</v>
      </c>
      <c r="B12" s="13">
        <v>0.1</v>
      </c>
      <c r="C12" s="13" t="s">
        <v>1</v>
      </c>
      <c r="D12" s="14">
        <v>0</v>
      </c>
      <c r="E12" s="14">
        <v>1</v>
      </c>
      <c r="F12" s="14">
        <v>5</v>
      </c>
      <c r="G12" s="14">
        <v>5</v>
      </c>
      <c r="H12" s="14">
        <v>1</v>
      </c>
      <c r="I12" s="14">
        <v>0</v>
      </c>
      <c r="J12" s="14">
        <v>0</v>
      </c>
      <c r="K12" s="14">
        <v>5</v>
      </c>
      <c r="L12" s="14">
        <v>5</v>
      </c>
      <c r="M12" s="14">
        <v>5</v>
      </c>
      <c r="N12" s="11">
        <f t="shared" si="2"/>
        <v>2.125</v>
      </c>
      <c r="O12" s="11">
        <f t="shared" si="0"/>
        <v>5</v>
      </c>
    </row>
    <row r="13" spans="1:15" ht="60.75" customHeight="1">
      <c r="A13" s="33"/>
      <c r="B13" s="6"/>
      <c r="C13" s="13" t="s">
        <v>2</v>
      </c>
      <c r="D13" s="11">
        <f>D12*0.1</f>
        <v>0</v>
      </c>
      <c r="E13" s="11">
        <f aca="true" t="shared" si="5" ref="E13:M13">E12*0.1</f>
        <v>0.1</v>
      </c>
      <c r="F13" s="11">
        <f>F12*0.1</f>
        <v>0.5</v>
      </c>
      <c r="G13" s="11">
        <f t="shared" si="5"/>
        <v>0.5</v>
      </c>
      <c r="H13" s="11">
        <f t="shared" si="5"/>
        <v>0.1</v>
      </c>
      <c r="I13" s="11">
        <f t="shared" si="5"/>
        <v>0</v>
      </c>
      <c r="J13" s="11">
        <f t="shared" si="5"/>
        <v>0</v>
      </c>
      <c r="K13" s="11">
        <f t="shared" si="5"/>
        <v>0.5</v>
      </c>
      <c r="L13" s="11">
        <f t="shared" si="5"/>
        <v>0.5</v>
      </c>
      <c r="M13" s="11">
        <f t="shared" si="5"/>
        <v>0.5</v>
      </c>
      <c r="N13" s="11">
        <f t="shared" si="2"/>
        <v>0.21250000000000002</v>
      </c>
      <c r="O13" s="11">
        <f t="shared" si="0"/>
        <v>0.5</v>
      </c>
    </row>
    <row r="14" spans="1:15" ht="16.5" customHeight="1">
      <c r="A14" s="41" t="s">
        <v>22</v>
      </c>
      <c r="B14" s="6">
        <v>0.1</v>
      </c>
      <c r="C14" s="13" t="s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1"/>
      <c r="N14" s="11">
        <f t="shared" si="2"/>
        <v>0</v>
      </c>
      <c r="O14" s="11">
        <f t="shared" si="0"/>
        <v>0</v>
      </c>
    </row>
    <row r="15" spans="1:15" ht="25.5" customHeight="1">
      <c r="A15" s="42"/>
      <c r="B15" s="6"/>
      <c r="C15" s="13" t="s">
        <v>2</v>
      </c>
      <c r="D15" s="11">
        <f>D14*0.1</f>
        <v>0</v>
      </c>
      <c r="E15" s="11">
        <f aca="true" t="shared" si="6" ref="E15:M15">E14*0.1</f>
        <v>0</v>
      </c>
      <c r="F15" s="11">
        <f>F14*0.1</f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6"/>
        <v>0</v>
      </c>
      <c r="L15" s="11">
        <f t="shared" si="6"/>
        <v>0</v>
      </c>
      <c r="M15" s="11">
        <f t="shared" si="6"/>
        <v>0</v>
      </c>
      <c r="N15" s="11">
        <f t="shared" si="2"/>
        <v>0</v>
      </c>
      <c r="O15" s="11">
        <f t="shared" si="0"/>
        <v>0</v>
      </c>
    </row>
    <row r="16" spans="1:15" ht="29.25" customHeight="1">
      <c r="A16" s="39" t="s">
        <v>23</v>
      </c>
      <c r="B16" s="13">
        <v>0.01</v>
      </c>
      <c r="C16" s="13" t="s">
        <v>1</v>
      </c>
      <c r="D16" s="14">
        <v>5</v>
      </c>
      <c r="E16" s="14">
        <v>5</v>
      </c>
      <c r="F16" s="14">
        <v>5</v>
      </c>
      <c r="G16" s="14">
        <v>5</v>
      </c>
      <c r="H16" s="14">
        <v>3</v>
      </c>
      <c r="I16" s="14">
        <v>5</v>
      </c>
      <c r="J16" s="14">
        <v>5</v>
      </c>
      <c r="K16" s="14">
        <v>5</v>
      </c>
      <c r="L16" s="14">
        <v>5</v>
      </c>
      <c r="M16" s="14">
        <v>5</v>
      </c>
      <c r="N16" s="11">
        <f t="shared" si="2"/>
        <v>4.75</v>
      </c>
      <c r="O16" s="11">
        <f t="shared" si="0"/>
        <v>5</v>
      </c>
    </row>
    <row r="17" spans="1:15" ht="24.75" customHeight="1">
      <c r="A17" s="40"/>
      <c r="B17" s="6"/>
      <c r="C17" s="13" t="s">
        <v>2</v>
      </c>
      <c r="D17" s="11">
        <f>D16*0.1</f>
        <v>0.5</v>
      </c>
      <c r="E17" s="11">
        <f aca="true" t="shared" si="7" ref="E17:M17">E16*0.1</f>
        <v>0.5</v>
      </c>
      <c r="F17" s="11">
        <f>F16*0.1</f>
        <v>0.5</v>
      </c>
      <c r="G17" s="11">
        <f t="shared" si="7"/>
        <v>0.5</v>
      </c>
      <c r="H17" s="11">
        <f t="shared" si="7"/>
        <v>0.30000000000000004</v>
      </c>
      <c r="I17" s="11">
        <f t="shared" si="7"/>
        <v>0.5</v>
      </c>
      <c r="J17" s="11">
        <f t="shared" si="7"/>
        <v>0.5</v>
      </c>
      <c r="K17" s="11">
        <f t="shared" si="7"/>
        <v>0.5</v>
      </c>
      <c r="L17" s="11">
        <f t="shared" si="7"/>
        <v>0.5</v>
      </c>
      <c r="M17" s="11">
        <f t="shared" si="7"/>
        <v>0.5</v>
      </c>
      <c r="N17" s="11">
        <f t="shared" si="2"/>
        <v>0.475</v>
      </c>
      <c r="O17" s="11">
        <f t="shared" si="0"/>
        <v>0.5</v>
      </c>
    </row>
    <row r="18" spans="1:15" ht="30" customHeight="1">
      <c r="A18" s="43" t="s">
        <v>24</v>
      </c>
      <c r="B18" s="13">
        <v>0.1</v>
      </c>
      <c r="C18" s="13" t="s">
        <v>1</v>
      </c>
      <c r="D18" s="14">
        <v>0</v>
      </c>
      <c r="E18" s="14">
        <v>5</v>
      </c>
      <c r="F18" s="14">
        <v>5</v>
      </c>
      <c r="G18" s="14">
        <v>0</v>
      </c>
      <c r="H18" s="14">
        <v>5</v>
      </c>
      <c r="I18" s="14">
        <v>5</v>
      </c>
      <c r="J18" s="14">
        <v>0</v>
      </c>
      <c r="K18" s="14">
        <v>0</v>
      </c>
      <c r="L18" s="14">
        <v>0</v>
      </c>
      <c r="M18" s="14">
        <v>5</v>
      </c>
      <c r="N18" s="11">
        <f t="shared" si="2"/>
        <v>2.5</v>
      </c>
      <c r="O18" s="11">
        <f>(L18+M18)/1</f>
        <v>5</v>
      </c>
    </row>
    <row r="19" spans="1:15" ht="24.75" customHeight="1">
      <c r="A19" s="44"/>
      <c r="B19" s="6"/>
      <c r="C19" s="13" t="s">
        <v>2</v>
      </c>
      <c r="D19" s="11">
        <f>D18*0.1</f>
        <v>0</v>
      </c>
      <c r="E19" s="11">
        <f aca="true" t="shared" si="8" ref="E19:M19">E18*0.1</f>
        <v>0.5</v>
      </c>
      <c r="F19" s="11">
        <f>F18*0.1</f>
        <v>0.5</v>
      </c>
      <c r="G19" s="11">
        <f t="shared" si="8"/>
        <v>0</v>
      </c>
      <c r="H19" s="11">
        <f t="shared" si="8"/>
        <v>0.5</v>
      </c>
      <c r="I19" s="11">
        <f t="shared" si="8"/>
        <v>0.5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0.5</v>
      </c>
      <c r="N19" s="11">
        <f t="shared" si="2"/>
        <v>0.25</v>
      </c>
      <c r="O19" s="11">
        <f>(L19+M19)/1</f>
        <v>0.5</v>
      </c>
    </row>
    <row r="20" spans="1:15" ht="24" customHeight="1">
      <c r="A20" s="32" t="s">
        <v>25</v>
      </c>
      <c r="B20" s="6">
        <v>0.1</v>
      </c>
      <c r="C20" s="13" t="s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/>
      <c r="N20" s="11">
        <f t="shared" si="2"/>
        <v>0</v>
      </c>
      <c r="O20" s="11">
        <f t="shared" si="0"/>
        <v>0</v>
      </c>
    </row>
    <row r="21" spans="1:15" ht="27.75" customHeight="1">
      <c r="A21" s="33"/>
      <c r="B21" s="6"/>
      <c r="C21" s="13" t="s">
        <v>2</v>
      </c>
      <c r="D21" s="11">
        <f>D20*0.1</f>
        <v>0</v>
      </c>
      <c r="E21" s="11">
        <f aca="true" t="shared" si="9" ref="E21:M21">E20*0.1</f>
        <v>0</v>
      </c>
      <c r="F21" s="11">
        <f>F20*0.1</f>
        <v>0</v>
      </c>
      <c r="G21" s="11">
        <f t="shared" si="9"/>
        <v>0</v>
      </c>
      <c r="H21" s="11">
        <f t="shared" si="9"/>
        <v>0</v>
      </c>
      <c r="I21" s="11">
        <f t="shared" si="9"/>
        <v>0</v>
      </c>
      <c r="J21" s="11">
        <f t="shared" si="9"/>
        <v>0</v>
      </c>
      <c r="K21" s="11">
        <f t="shared" si="9"/>
        <v>0</v>
      </c>
      <c r="L21" s="11">
        <f t="shared" si="9"/>
        <v>0</v>
      </c>
      <c r="M21" s="11">
        <f t="shared" si="9"/>
        <v>0</v>
      </c>
      <c r="N21" s="11">
        <f t="shared" si="2"/>
        <v>0</v>
      </c>
      <c r="O21" s="11">
        <f t="shared" si="0"/>
        <v>0</v>
      </c>
    </row>
    <row r="22" spans="1:15" ht="26.25" customHeight="1">
      <c r="A22" s="39" t="s">
        <v>26</v>
      </c>
      <c r="B22" s="6">
        <v>0.1</v>
      </c>
      <c r="C22" s="13" t="s">
        <v>1</v>
      </c>
      <c r="D22" s="11">
        <v>0</v>
      </c>
      <c r="E22" s="11">
        <v>0</v>
      </c>
      <c r="F22" s="11"/>
      <c r="G22" s="11"/>
      <c r="H22" s="11"/>
      <c r="I22" s="11">
        <v>0</v>
      </c>
      <c r="J22" s="11"/>
      <c r="K22" s="11"/>
      <c r="L22" s="11"/>
      <c r="M22" s="11"/>
      <c r="N22" s="11">
        <f t="shared" si="2"/>
        <v>0</v>
      </c>
      <c r="O22" s="11">
        <f t="shared" si="0"/>
        <v>0</v>
      </c>
    </row>
    <row r="23" spans="1:15" ht="26.25" customHeight="1">
      <c r="A23" s="40"/>
      <c r="B23" s="6"/>
      <c r="C23" s="13" t="s">
        <v>2</v>
      </c>
      <c r="D23" s="11">
        <f>D22*0.1</f>
        <v>0</v>
      </c>
      <c r="E23" s="11">
        <f aca="true" t="shared" si="10" ref="E23:M23">E22*0.1</f>
        <v>0</v>
      </c>
      <c r="F23" s="11">
        <f>F22*0.1</f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0</v>
      </c>
      <c r="M23" s="11">
        <f t="shared" si="10"/>
        <v>0</v>
      </c>
      <c r="N23" s="11">
        <f t="shared" si="2"/>
        <v>0</v>
      </c>
      <c r="O23" s="11">
        <f t="shared" si="0"/>
        <v>0</v>
      </c>
    </row>
    <row r="24" spans="1:15" ht="12.75">
      <c r="A24" s="8" t="s">
        <v>3</v>
      </c>
      <c r="B24" s="7"/>
      <c r="C24" s="7"/>
      <c r="D24" s="24">
        <f>D7+D9+D11+D13+D15+D17+D19+D21+D23</f>
        <v>0.95</v>
      </c>
      <c r="E24" s="24">
        <f aca="true" t="shared" si="11" ref="E24:L24">E7+E9+E11+E13+E15+E17+E19+E21+E23</f>
        <v>1.85</v>
      </c>
      <c r="F24" s="24">
        <f>F7+F9+F11+F13+F15+F17+F19+F21+F23</f>
        <v>2.25</v>
      </c>
      <c r="G24" s="24">
        <f t="shared" si="11"/>
        <v>3</v>
      </c>
      <c r="H24" s="24">
        <f t="shared" si="11"/>
        <v>1.35</v>
      </c>
      <c r="I24" s="24">
        <f t="shared" si="11"/>
        <v>2.2</v>
      </c>
      <c r="J24" s="24">
        <f t="shared" si="11"/>
        <v>1.1</v>
      </c>
      <c r="K24" s="24">
        <f t="shared" si="11"/>
        <v>3</v>
      </c>
      <c r="L24" s="24">
        <f t="shared" si="11"/>
        <v>1.75</v>
      </c>
      <c r="M24" s="24">
        <f>M7+M9+M11+M13+M15+M17+M19+M21+M23</f>
        <v>3.5</v>
      </c>
      <c r="N24" s="18">
        <f t="shared" si="2"/>
        <v>1.9625000000000001</v>
      </c>
      <c r="O24" s="12">
        <f t="shared" si="0"/>
        <v>2.625</v>
      </c>
    </row>
    <row r="25" spans="10:13" ht="12.75">
      <c r="J25" s="26"/>
      <c r="L25" s="27"/>
      <c r="M25" s="27"/>
    </row>
  </sheetData>
  <sheetProtection/>
  <mergeCells count="16">
    <mergeCell ref="A22:A23"/>
    <mergeCell ref="A14:A15"/>
    <mergeCell ref="A16:A17"/>
    <mergeCell ref="A18:A19"/>
    <mergeCell ref="A10:A11"/>
    <mergeCell ref="A6:A7"/>
    <mergeCell ref="D3:K3"/>
    <mergeCell ref="A2:O2"/>
    <mergeCell ref="A20:A21"/>
    <mergeCell ref="N3:N4"/>
    <mergeCell ref="O3:O4"/>
    <mergeCell ref="A12:A13"/>
    <mergeCell ref="A8:A9"/>
    <mergeCell ref="L3:M3"/>
    <mergeCell ref="B3:C4"/>
    <mergeCell ref="A3:A4"/>
  </mergeCells>
  <printOptions/>
  <pageMargins left="0.4724409448818898" right="0.15748031496062992" top="0.31496062992125984" bottom="0.31496062992125984" header="0.15748031496062992" footer="0.196850393700787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40.66015625" style="0" customWidth="1"/>
  </cols>
  <sheetData>
    <row r="3" spans="1:2" ht="12.75">
      <c r="A3" t="s">
        <v>27</v>
      </c>
      <c r="B3">
        <v>3</v>
      </c>
    </row>
    <row r="4" spans="1:2" ht="12.75">
      <c r="A4" t="s">
        <v>28</v>
      </c>
      <c r="B4">
        <v>3</v>
      </c>
    </row>
    <row r="5" spans="1:2" ht="12.75">
      <c r="A5" t="s">
        <v>39</v>
      </c>
      <c r="B5">
        <v>2.25</v>
      </c>
    </row>
    <row r="6" spans="1:2" ht="12.75">
      <c r="A6" t="s">
        <v>29</v>
      </c>
      <c r="B6">
        <v>2.2</v>
      </c>
    </row>
    <row r="7" spans="1:2" ht="12.75">
      <c r="A7" t="s">
        <v>38</v>
      </c>
      <c r="B7">
        <v>1.85</v>
      </c>
    </row>
    <row r="8" spans="1:2" ht="12.75">
      <c r="A8" t="s">
        <v>40</v>
      </c>
      <c r="B8">
        <v>1.35</v>
      </c>
    </row>
    <row r="9" spans="1:2" ht="12.75">
      <c r="A9" s="25" t="s">
        <v>42</v>
      </c>
      <c r="B9">
        <v>1.1</v>
      </c>
    </row>
    <row r="10" spans="1:2" ht="12.75">
      <c r="A10" s="25" t="s">
        <v>41</v>
      </c>
      <c r="B10" s="25">
        <v>0.95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7"/>
  <sheetViews>
    <sheetView zoomScalePageLayoutView="0" workbookViewId="0" topLeftCell="A1">
      <selection activeCell="A15" sqref="A15:D15"/>
    </sheetView>
  </sheetViews>
  <sheetFormatPr defaultColWidth="9.33203125" defaultRowHeight="12.75"/>
  <cols>
    <col min="1" max="1" width="49.66015625" style="15" customWidth="1"/>
    <col min="2" max="4" width="13.83203125" style="15" customWidth="1"/>
    <col min="5" max="16384" width="9.33203125" style="15" customWidth="1"/>
  </cols>
  <sheetData>
    <row r="4" spans="1:4" ht="15.75">
      <c r="A4" s="48" t="s">
        <v>30</v>
      </c>
      <c r="B4" s="47" t="s">
        <v>31</v>
      </c>
      <c r="C4" s="47"/>
      <c r="D4" s="47"/>
    </row>
    <row r="5" spans="1:4" ht="15.75">
      <c r="A5" s="48"/>
      <c r="B5" s="16">
        <v>2014</v>
      </c>
      <c r="C5" s="16">
        <v>2015</v>
      </c>
      <c r="D5" s="16" t="s">
        <v>32</v>
      </c>
    </row>
    <row r="6" spans="1:4" ht="15.75">
      <c r="A6" s="49" t="s">
        <v>34</v>
      </c>
      <c r="B6" s="49"/>
      <c r="C6" s="49"/>
      <c r="D6" s="49"/>
    </row>
    <row r="7" spans="1:4" ht="15.75">
      <c r="A7" s="17" t="s">
        <v>5</v>
      </c>
      <c r="B7" s="17">
        <v>1.25</v>
      </c>
      <c r="C7" s="17">
        <v>0.95</v>
      </c>
      <c r="D7" s="17">
        <f>C7-B7</f>
        <v>-0.30000000000000004</v>
      </c>
    </row>
    <row r="8" spans="1:4" ht="15.75">
      <c r="A8" s="17" t="s">
        <v>7</v>
      </c>
      <c r="B8" s="17">
        <v>2.65</v>
      </c>
      <c r="C8" s="17">
        <v>1.85</v>
      </c>
      <c r="D8" s="17">
        <f aca="true" t="shared" si="0" ref="D8:D17">C8-B8</f>
        <v>-0.7999999999999998</v>
      </c>
    </row>
    <row r="9" spans="1:4" ht="15.75">
      <c r="A9" s="17" t="s">
        <v>43</v>
      </c>
      <c r="B9" s="17">
        <v>0</v>
      </c>
      <c r="C9" s="17">
        <v>2.25</v>
      </c>
      <c r="D9" s="17">
        <f t="shared" si="0"/>
        <v>2.25</v>
      </c>
    </row>
    <row r="10" spans="1:4" ht="15.75">
      <c r="A10" s="17" t="s">
        <v>8</v>
      </c>
      <c r="B10" s="17">
        <v>3.8</v>
      </c>
      <c r="C10" s="17">
        <v>3</v>
      </c>
      <c r="D10" s="17">
        <f t="shared" si="0"/>
        <v>-0.7999999999999998</v>
      </c>
    </row>
    <row r="11" spans="1:4" ht="15.75">
      <c r="A11" s="17" t="s">
        <v>33</v>
      </c>
      <c r="B11" s="17">
        <v>3.05</v>
      </c>
      <c r="C11" s="17">
        <v>1.35</v>
      </c>
      <c r="D11" s="17">
        <f t="shared" si="0"/>
        <v>-1.6999999999999997</v>
      </c>
    </row>
    <row r="12" spans="1:4" ht="15.75">
      <c r="A12" s="17" t="s">
        <v>11</v>
      </c>
      <c r="B12" s="17">
        <v>2.35</v>
      </c>
      <c r="C12" s="17">
        <v>2.2</v>
      </c>
      <c r="D12" s="17">
        <f t="shared" si="0"/>
        <v>-0.1499999999999999</v>
      </c>
    </row>
    <row r="13" spans="1:4" ht="15.75">
      <c r="A13" s="17" t="s">
        <v>12</v>
      </c>
      <c r="B13" s="17">
        <v>3.05</v>
      </c>
      <c r="C13" s="17">
        <v>1.1</v>
      </c>
      <c r="D13" s="17">
        <f t="shared" si="0"/>
        <v>-1.9499999999999997</v>
      </c>
    </row>
    <row r="14" spans="1:4" ht="15.75">
      <c r="A14" s="17" t="s">
        <v>9</v>
      </c>
      <c r="B14" s="17">
        <v>3.8</v>
      </c>
      <c r="C14" s="17">
        <v>3</v>
      </c>
      <c r="D14" s="17">
        <f t="shared" si="0"/>
        <v>-0.7999999999999998</v>
      </c>
    </row>
    <row r="15" spans="1:4" ht="15.75">
      <c r="A15" s="49" t="s">
        <v>35</v>
      </c>
      <c r="B15" s="49"/>
      <c r="C15" s="49"/>
      <c r="D15" s="49"/>
    </row>
    <row r="16" spans="1:4" ht="15.75">
      <c r="A16" s="17" t="s">
        <v>6</v>
      </c>
      <c r="B16" s="17">
        <v>2.25</v>
      </c>
      <c r="C16" s="17">
        <v>1.75</v>
      </c>
      <c r="D16" s="17">
        <f t="shared" si="0"/>
        <v>-0.5</v>
      </c>
    </row>
    <row r="17" spans="1:4" ht="15.75">
      <c r="A17" s="17" t="s">
        <v>13</v>
      </c>
      <c r="B17" s="17">
        <v>3.5</v>
      </c>
      <c r="C17" s="17">
        <v>3.5</v>
      </c>
      <c r="D17" s="17">
        <f t="shared" si="0"/>
        <v>0</v>
      </c>
    </row>
  </sheetData>
  <sheetProtection/>
  <mergeCells count="4">
    <mergeCell ref="B4:D4"/>
    <mergeCell ref="A4:A5"/>
    <mergeCell ref="A6:D6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Шлоева Ольга Николаевна</cp:lastModifiedBy>
  <cp:lastPrinted>2015-12-18T07:18:44Z</cp:lastPrinted>
  <dcterms:created xsi:type="dcterms:W3CDTF">2007-08-20T11:03:18Z</dcterms:created>
  <dcterms:modified xsi:type="dcterms:W3CDTF">2015-12-23T10:52:51Z</dcterms:modified>
  <cp:category/>
  <cp:version/>
  <cp:contentType/>
  <cp:contentStatus/>
</cp:coreProperties>
</file>