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0140" windowHeight="6708" activeTab="0"/>
  </bookViews>
  <sheets>
    <sheet name="таблица оценки" sheetId="1" r:id="rId1"/>
  </sheets>
  <definedNames>
    <definedName name="_xlnm.Print_Titles" localSheetId="0">'таблица оценки'!$3:$5</definedName>
  </definedNames>
  <calcPr fullCalcOnLoad="1"/>
</workbook>
</file>

<file path=xl/sharedStrings.xml><?xml version="1.0" encoding="utf-8"?>
<sst xmlns="http://schemas.openxmlformats.org/spreadsheetml/2006/main" count="48" uniqueCount="30">
  <si>
    <t>Критерии и уровни оценки</t>
  </si>
  <si>
    <t>уровень</t>
  </si>
  <si>
    <t>оценка уровня</t>
  </si>
  <si>
    <t>Оценка мониторинга</t>
  </si>
  <si>
    <t>Критерии оценки</t>
  </si>
  <si>
    <t>Администрация округа</t>
  </si>
  <si>
    <t>Совет народных депутатов</t>
  </si>
  <si>
    <t>Управление ЖКХ</t>
  </si>
  <si>
    <t>Управление культуры</t>
  </si>
  <si>
    <t>Комитет по управлению имуществом</t>
  </si>
  <si>
    <t>Комитет по физкультуре и спорту</t>
  </si>
  <si>
    <t>Управление образования</t>
  </si>
  <si>
    <t>Комитет по делам молодежи</t>
  </si>
  <si>
    <t>Финансовое управление</t>
  </si>
  <si>
    <t>ГРБС, имеющие подведомственные учреждения</t>
  </si>
  <si>
    <t>ГРБС, не имеющие подведомственные учреждения</t>
  </si>
  <si>
    <t>1. Выполнение количественных показателей муниципальных заданий (заданий) на оказание муниципальных услуг (выполнение муниципальных работ)</t>
  </si>
  <si>
    <t>средняя по ГРБС с получателями</t>
  </si>
  <si>
    <t>средняя по ГРБС без получателей</t>
  </si>
  <si>
    <t>Сводная таблица  оценки качества управления финансами, осуществляемого главными распорядителями средств бюджета округа, в части исполнения бюджета округа за 2015 год</t>
  </si>
  <si>
    <t>2. Анализ бюджетной эффективности реализации основных мероприятий муниципальных программ</t>
  </si>
  <si>
    <t>3. Объем неисполненных на конец отчетного финансового года бюджетных ассигнований за счет безвозмездных поступлений из федерального и областного бюджетов и госкорпораций</t>
  </si>
  <si>
    <t>4. Равномерность расходов</t>
  </si>
  <si>
    <t>5. Эффективность управления кредиторской задолженностью по расчетам с поставщиками и подрядчиками</t>
  </si>
  <si>
    <t>6. Эффективность управления дебиторской задолженностью по расчетам с дебиторами по доходам</t>
  </si>
  <si>
    <t>7. Объем материальных запасов</t>
  </si>
  <si>
    <t>8. Объем недостач и хищений денежных средств и материальных ценностей</t>
  </si>
  <si>
    <t>9. Качество планирования доходов</t>
  </si>
  <si>
    <t>10. Доля муниципальных учреждений, разместивших информацию об учреждениях на официальном сайте в сети Интернет www.bas.gof.ru в соответствии с требованиями п.п.3.3, 3.4 статьи 32 Федерального закона от 12.01.1996 № 7-ФЗ "О некоммерческих организациях"</t>
  </si>
  <si>
    <t>Управление жилищной политики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</si>
</sst>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&quot;р.&quot;"/>
    <numFmt numFmtId="172" formatCode="#,##0.0"/>
    <numFmt numFmtId="173" formatCode="#,##0.00&quot;р.&quot;"/>
    <numFmt numFmtId="174" formatCode="0.00000"/>
    <numFmt numFmtId="175" formatCode="0.000000"/>
  </numFmts>
  <fonts count="42"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left" vertical="center" textRotation="90" wrapText="1"/>
    </xf>
    <xf numFmtId="0" fontId="0" fillId="33" borderId="10" xfId="0" applyFont="1" applyFill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/>
    </xf>
    <xf numFmtId="0" fontId="0" fillId="0" borderId="10" xfId="53" applyFont="1" applyBorder="1" applyAlignment="1">
      <alignment horizontal="center" vertical="top" wrapText="1"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>
      <alignment/>
      <protection/>
    </xf>
    <xf numFmtId="0" fontId="0" fillId="0" borderId="10" xfId="53" applyFont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/>
      <protection/>
    </xf>
    <xf numFmtId="2" fontId="4" fillId="34" borderId="10" xfId="53" applyNumberFormat="1" applyFont="1" applyFill="1" applyBorder="1" applyAlignment="1">
      <alignment vertical="top"/>
      <protection/>
    </xf>
    <xf numFmtId="2" fontId="0" fillId="0" borderId="10" xfId="53" applyNumberFormat="1" applyFont="1" applyBorder="1" applyAlignment="1">
      <alignment vertical="top" wrapText="1"/>
      <protection/>
    </xf>
    <xf numFmtId="2" fontId="0" fillId="0" borderId="10" xfId="53" applyNumberFormat="1" applyFont="1" applyBorder="1" applyAlignment="1">
      <alignment vertical="top"/>
      <protection/>
    </xf>
    <xf numFmtId="2" fontId="0" fillId="0" borderId="0" xfId="0" applyNumberFormat="1" applyFont="1" applyAlignment="1">
      <alignment/>
    </xf>
    <xf numFmtId="2" fontId="0" fillId="0" borderId="10" xfId="53" applyNumberFormat="1" applyFont="1" applyFill="1" applyBorder="1" applyAlignment="1">
      <alignment vertical="top" wrapText="1"/>
      <protection/>
    </xf>
    <xf numFmtId="2" fontId="0" fillId="0" borderId="10" xfId="53" applyNumberFormat="1" applyFont="1" applyFill="1" applyBorder="1" applyAlignment="1">
      <alignment vertical="top"/>
      <protection/>
    </xf>
    <xf numFmtId="2" fontId="0" fillId="0" borderId="10" xfId="53" applyNumberFormat="1" applyFont="1" applyFill="1" applyBorder="1" applyAlignment="1">
      <alignment horizontal="center" vertical="top"/>
      <protection/>
    </xf>
    <xf numFmtId="2" fontId="0" fillId="35" borderId="10" xfId="53" applyNumberFormat="1" applyFont="1" applyFill="1" applyBorder="1" applyAlignment="1">
      <alignment horizontal="center" vertical="top"/>
      <protection/>
    </xf>
    <xf numFmtId="2" fontId="0" fillId="0" borderId="0" xfId="53" applyNumberFormat="1" applyFont="1" applyFill="1" applyBorder="1" applyAlignment="1">
      <alignment horizontal="center" vertical="top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53" applyFont="1" applyBorder="1" applyAlignment="1">
      <alignment vertical="top" wrapText="1"/>
      <protection/>
    </xf>
    <xf numFmtId="0" fontId="0" fillId="0" borderId="10" xfId="53" applyFont="1" applyBorder="1" applyAlignment="1">
      <alignment vertical="top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 vertical="top" wrapText="1"/>
      <protection/>
    </xf>
    <xf numFmtId="0" fontId="0" fillId="0" borderId="10" xfId="53" applyFont="1" applyBorder="1" applyAlignment="1">
      <alignment horizontal="left" vertical="top" wrapText="1"/>
      <protection/>
    </xf>
    <xf numFmtId="0" fontId="0" fillId="0" borderId="10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justify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PageLayoutView="0" workbookViewId="0" topLeftCell="C4">
      <selection activeCell="O8" sqref="O8"/>
    </sheetView>
  </sheetViews>
  <sheetFormatPr defaultColWidth="9.33203125" defaultRowHeight="12.75"/>
  <cols>
    <col min="1" max="1" width="61.33203125" style="3" customWidth="1"/>
    <col min="2" max="2" width="5.16015625" style="3" customWidth="1"/>
    <col min="3" max="3" width="9.66015625" style="3" customWidth="1"/>
    <col min="4" max="4" width="6.83203125" style="2" customWidth="1"/>
    <col min="5" max="6" width="7.16015625" style="2" customWidth="1"/>
    <col min="7" max="11" width="6.83203125" style="2" customWidth="1"/>
    <col min="12" max="12" width="8.83203125" style="2" customWidth="1"/>
    <col min="13" max="14" width="6.83203125" style="2" customWidth="1"/>
    <col min="15" max="16384" width="9.33203125" style="3" customWidth="1"/>
  </cols>
  <sheetData>
    <row r="1" ht="10.5" customHeight="1"/>
    <row r="2" spans="1:15" s="1" customFormat="1" ht="57.7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65.25" customHeight="1">
      <c r="A3" s="38" t="s">
        <v>4</v>
      </c>
      <c r="B3" s="38" t="s">
        <v>0</v>
      </c>
      <c r="C3" s="38"/>
      <c r="D3" s="35" t="s">
        <v>14</v>
      </c>
      <c r="E3" s="35"/>
      <c r="F3" s="35"/>
      <c r="G3" s="35"/>
      <c r="H3" s="35"/>
      <c r="I3" s="35"/>
      <c r="J3" s="35"/>
      <c r="K3" s="35"/>
      <c r="L3" s="32" t="s">
        <v>17</v>
      </c>
      <c r="M3" s="35" t="s">
        <v>15</v>
      </c>
      <c r="N3" s="35"/>
      <c r="O3" s="32" t="s">
        <v>18</v>
      </c>
    </row>
    <row r="4" spans="1:15" s="4" customFormat="1" ht="128.25" customHeight="1">
      <c r="A4" s="38"/>
      <c r="B4" s="38"/>
      <c r="C4" s="38"/>
      <c r="D4" s="6" t="s">
        <v>5</v>
      </c>
      <c r="E4" s="6" t="s">
        <v>7</v>
      </c>
      <c r="F4" s="28" t="s">
        <v>29</v>
      </c>
      <c r="G4" s="6" t="s">
        <v>8</v>
      </c>
      <c r="H4" s="6" t="s">
        <v>10</v>
      </c>
      <c r="I4" s="6" t="s">
        <v>11</v>
      </c>
      <c r="J4" s="6" t="s">
        <v>12</v>
      </c>
      <c r="K4" s="6" t="s">
        <v>9</v>
      </c>
      <c r="L4" s="33"/>
      <c r="M4" s="7" t="s">
        <v>6</v>
      </c>
      <c r="N4" s="8" t="s">
        <v>13</v>
      </c>
      <c r="O4" s="33"/>
    </row>
    <row r="5" spans="1:15" ht="12.75">
      <c r="A5" s="5">
        <v>1</v>
      </c>
      <c r="B5" s="5">
        <v>2</v>
      </c>
      <c r="C5" s="5">
        <v>3</v>
      </c>
      <c r="D5" s="9">
        <v>4</v>
      </c>
      <c r="E5" s="9">
        <f>D5+1</f>
        <v>5</v>
      </c>
      <c r="F5" s="9"/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</row>
    <row r="6" spans="1:15" ht="12.75">
      <c r="A6" s="39" t="s">
        <v>16</v>
      </c>
      <c r="B6" s="12">
        <v>0.1</v>
      </c>
      <c r="C6" s="10" t="s">
        <v>1</v>
      </c>
      <c r="D6" s="21">
        <v>5</v>
      </c>
      <c r="E6" s="21">
        <v>5</v>
      </c>
      <c r="F6" s="21">
        <v>5</v>
      </c>
      <c r="G6" s="21">
        <v>5</v>
      </c>
      <c r="H6" s="21">
        <v>5</v>
      </c>
      <c r="I6" s="21">
        <v>0</v>
      </c>
      <c r="J6" s="21">
        <v>5</v>
      </c>
      <c r="K6" s="21">
        <v>0</v>
      </c>
      <c r="L6" s="23">
        <f>(D6+E6+G6+H6+I6+J6+K6+F6)/8</f>
        <v>3.75</v>
      </c>
      <c r="M6" s="18"/>
      <c r="N6" s="18"/>
      <c r="O6" s="23">
        <f>(M6+N6)/2</f>
        <v>0</v>
      </c>
    </row>
    <row r="7" spans="1:15" ht="26.25" customHeight="1">
      <c r="A7" s="37"/>
      <c r="B7" s="11"/>
      <c r="C7" s="10" t="s">
        <v>2</v>
      </c>
      <c r="D7" s="19">
        <f>D6*0.1</f>
        <v>0.5</v>
      </c>
      <c r="E7" s="19">
        <f aca="true" t="shared" si="0" ref="E7:N7">E6*0.1</f>
        <v>0.5</v>
      </c>
      <c r="F7" s="19">
        <f>F6*0.1</f>
        <v>0.5</v>
      </c>
      <c r="G7" s="19">
        <f t="shared" si="0"/>
        <v>0.5</v>
      </c>
      <c r="H7" s="19">
        <f t="shared" si="0"/>
        <v>0.5</v>
      </c>
      <c r="I7" s="19">
        <f t="shared" si="0"/>
        <v>0</v>
      </c>
      <c r="J7" s="19">
        <f t="shared" si="0"/>
        <v>0.5</v>
      </c>
      <c r="K7" s="19">
        <f t="shared" si="0"/>
        <v>0</v>
      </c>
      <c r="L7" s="23">
        <f aca="true" t="shared" si="1" ref="L7:L25">(D7+E7+G7+H7+I7+J7+K7+F7)/8</f>
        <v>0.375</v>
      </c>
      <c r="M7" s="19">
        <f t="shared" si="0"/>
        <v>0</v>
      </c>
      <c r="N7" s="19">
        <f t="shared" si="0"/>
        <v>0</v>
      </c>
      <c r="O7" s="23">
        <f aca="true" t="shared" si="2" ref="O7:O21">(M7+N7)/2</f>
        <v>0</v>
      </c>
    </row>
    <row r="8" spans="1:15" ht="12.75">
      <c r="A8" s="36" t="s">
        <v>20</v>
      </c>
      <c r="B8" s="10">
        <v>0.1</v>
      </c>
      <c r="C8" s="10" t="s">
        <v>1</v>
      </c>
      <c r="D8" s="21"/>
      <c r="E8" s="21"/>
      <c r="F8" s="21"/>
      <c r="G8" s="21"/>
      <c r="H8" s="21"/>
      <c r="I8" s="21"/>
      <c r="J8" s="21"/>
      <c r="K8" s="21"/>
      <c r="L8" s="23">
        <f t="shared" si="1"/>
        <v>0</v>
      </c>
      <c r="M8" s="21"/>
      <c r="N8" s="21"/>
      <c r="O8" s="23">
        <f>(M8+N8)/1</f>
        <v>0</v>
      </c>
    </row>
    <row r="9" spans="1:15" ht="24.75" customHeight="1">
      <c r="A9" s="37"/>
      <c r="B9" s="11"/>
      <c r="C9" s="10" t="s">
        <v>2</v>
      </c>
      <c r="D9" s="19">
        <f>D8*0.1</f>
        <v>0</v>
      </c>
      <c r="E9" s="19">
        <f aca="true" t="shared" si="3" ref="E9:N9">E8*0.1</f>
        <v>0</v>
      </c>
      <c r="F9" s="19">
        <f>F8*0.1</f>
        <v>0</v>
      </c>
      <c r="G9" s="19">
        <f t="shared" si="3"/>
        <v>0</v>
      </c>
      <c r="H9" s="19">
        <f t="shared" si="3"/>
        <v>0</v>
      </c>
      <c r="I9" s="19">
        <f t="shared" si="3"/>
        <v>0</v>
      </c>
      <c r="J9" s="19">
        <f t="shared" si="3"/>
        <v>0</v>
      </c>
      <c r="K9" s="19">
        <f t="shared" si="3"/>
        <v>0</v>
      </c>
      <c r="L9" s="23">
        <f t="shared" si="1"/>
        <v>0</v>
      </c>
      <c r="M9" s="19">
        <f t="shared" si="3"/>
        <v>0</v>
      </c>
      <c r="N9" s="19">
        <f t="shared" si="3"/>
        <v>0</v>
      </c>
      <c r="O9" s="23">
        <f>(M9+N9)/1</f>
        <v>0</v>
      </c>
    </row>
    <row r="10" spans="1:15" ht="12.75">
      <c r="A10" s="36" t="s">
        <v>21</v>
      </c>
      <c r="B10" s="10">
        <v>0.1</v>
      </c>
      <c r="C10" s="10" t="s">
        <v>1</v>
      </c>
      <c r="D10" s="21">
        <v>4</v>
      </c>
      <c r="E10" s="21">
        <v>4</v>
      </c>
      <c r="F10" s="21">
        <v>3</v>
      </c>
      <c r="G10" s="21">
        <v>5</v>
      </c>
      <c r="H10" s="21">
        <v>5</v>
      </c>
      <c r="I10" s="21">
        <v>5</v>
      </c>
      <c r="J10" s="21">
        <v>5</v>
      </c>
      <c r="K10" s="21"/>
      <c r="L10" s="23">
        <f>(D10+E10+G10+H10+I10+J10+K10+F10)/7</f>
        <v>4.428571428571429</v>
      </c>
      <c r="M10" s="21"/>
      <c r="N10" s="21"/>
      <c r="O10" s="23">
        <f t="shared" si="2"/>
        <v>0</v>
      </c>
    </row>
    <row r="11" spans="1:15" ht="26.25">
      <c r="A11" s="37"/>
      <c r="B11" s="11"/>
      <c r="C11" s="10" t="s">
        <v>2</v>
      </c>
      <c r="D11" s="19">
        <f>D10*0.1</f>
        <v>0.4</v>
      </c>
      <c r="E11" s="19">
        <f aca="true" t="shared" si="4" ref="E11:N11">E10*0.1</f>
        <v>0.4</v>
      </c>
      <c r="F11" s="19">
        <f>F10*0.1</f>
        <v>0.30000000000000004</v>
      </c>
      <c r="G11" s="19">
        <f t="shared" si="4"/>
        <v>0.5</v>
      </c>
      <c r="H11" s="19">
        <f t="shared" si="4"/>
        <v>0.5</v>
      </c>
      <c r="I11" s="19">
        <f t="shared" si="4"/>
        <v>0.5</v>
      </c>
      <c r="J11" s="19">
        <f t="shared" si="4"/>
        <v>0.5</v>
      </c>
      <c r="K11" s="19">
        <f t="shared" si="4"/>
        <v>0</v>
      </c>
      <c r="L11" s="23">
        <f t="shared" si="1"/>
        <v>0.38749999999999996</v>
      </c>
      <c r="M11" s="19">
        <f t="shared" si="4"/>
        <v>0</v>
      </c>
      <c r="N11" s="19">
        <f t="shared" si="4"/>
        <v>0</v>
      </c>
      <c r="O11" s="23">
        <f t="shared" si="2"/>
        <v>0</v>
      </c>
    </row>
    <row r="12" spans="1:15" ht="12.75">
      <c r="A12" s="36" t="s">
        <v>22</v>
      </c>
      <c r="B12" s="10">
        <v>0.1</v>
      </c>
      <c r="C12" s="10" t="s">
        <v>1</v>
      </c>
      <c r="D12" s="21">
        <v>4</v>
      </c>
      <c r="E12" s="21">
        <v>0</v>
      </c>
      <c r="F12" s="21">
        <v>0</v>
      </c>
      <c r="G12" s="21">
        <v>5</v>
      </c>
      <c r="H12" s="21">
        <v>5</v>
      </c>
      <c r="I12" s="21">
        <v>5</v>
      </c>
      <c r="J12" s="21">
        <v>5</v>
      </c>
      <c r="K12" s="21">
        <v>5</v>
      </c>
      <c r="L12" s="23">
        <f t="shared" si="1"/>
        <v>3.625</v>
      </c>
      <c r="M12" s="21">
        <v>5</v>
      </c>
      <c r="N12" s="21">
        <v>5</v>
      </c>
      <c r="O12" s="23">
        <f t="shared" si="2"/>
        <v>5</v>
      </c>
    </row>
    <row r="13" spans="1:15" ht="26.25">
      <c r="A13" s="37"/>
      <c r="B13" s="11"/>
      <c r="C13" s="10" t="s">
        <v>2</v>
      </c>
      <c r="D13" s="19">
        <f>D12*0.1</f>
        <v>0.4</v>
      </c>
      <c r="E13" s="19">
        <f aca="true" t="shared" si="5" ref="E13:N13">E12*0.1</f>
        <v>0</v>
      </c>
      <c r="F13" s="19">
        <f>F12*0.1</f>
        <v>0</v>
      </c>
      <c r="G13" s="19">
        <f t="shared" si="5"/>
        <v>0.5</v>
      </c>
      <c r="H13" s="19">
        <f t="shared" si="5"/>
        <v>0.5</v>
      </c>
      <c r="I13" s="19">
        <f t="shared" si="5"/>
        <v>0.5</v>
      </c>
      <c r="J13" s="19">
        <f t="shared" si="5"/>
        <v>0.5</v>
      </c>
      <c r="K13" s="19">
        <f>K12*0.1</f>
        <v>0.5</v>
      </c>
      <c r="L13" s="23">
        <f t="shared" si="1"/>
        <v>0.3625</v>
      </c>
      <c r="M13" s="19">
        <f t="shared" si="5"/>
        <v>0.5</v>
      </c>
      <c r="N13" s="19">
        <f t="shared" si="5"/>
        <v>0.5</v>
      </c>
      <c r="O13" s="23">
        <f t="shared" si="2"/>
        <v>0.5</v>
      </c>
    </row>
    <row r="14" spans="1:15" ht="12.75">
      <c r="A14" s="40" t="s">
        <v>23</v>
      </c>
      <c r="B14" s="12">
        <v>0.1</v>
      </c>
      <c r="C14" s="10" t="s">
        <v>1</v>
      </c>
      <c r="D14" s="22">
        <v>5</v>
      </c>
      <c r="E14" s="22">
        <v>3</v>
      </c>
      <c r="F14" s="22">
        <v>5</v>
      </c>
      <c r="G14" s="22">
        <v>3</v>
      </c>
      <c r="H14" s="22">
        <v>3</v>
      </c>
      <c r="I14" s="22">
        <v>3</v>
      </c>
      <c r="J14" s="22">
        <v>3</v>
      </c>
      <c r="K14" s="22">
        <v>5</v>
      </c>
      <c r="L14" s="23">
        <f t="shared" si="1"/>
        <v>3.75</v>
      </c>
      <c r="M14" s="22">
        <v>5</v>
      </c>
      <c r="N14" s="22">
        <v>5</v>
      </c>
      <c r="O14" s="23">
        <f t="shared" si="2"/>
        <v>5</v>
      </c>
    </row>
    <row r="15" spans="1:15" ht="26.25">
      <c r="A15" s="41"/>
      <c r="B15" s="11"/>
      <c r="C15" s="10" t="s">
        <v>2</v>
      </c>
      <c r="D15" s="19">
        <f>D14*0.1</f>
        <v>0.5</v>
      </c>
      <c r="E15" s="19">
        <f aca="true" t="shared" si="6" ref="E15:N15">E14*0.1</f>
        <v>0.30000000000000004</v>
      </c>
      <c r="F15" s="19">
        <f>F14*0.1</f>
        <v>0.5</v>
      </c>
      <c r="G15" s="19">
        <f t="shared" si="6"/>
        <v>0.30000000000000004</v>
      </c>
      <c r="H15" s="19">
        <f t="shared" si="6"/>
        <v>0.30000000000000004</v>
      </c>
      <c r="I15" s="19">
        <f t="shared" si="6"/>
        <v>0.30000000000000004</v>
      </c>
      <c r="J15" s="19">
        <f t="shared" si="6"/>
        <v>0.30000000000000004</v>
      </c>
      <c r="K15" s="19">
        <f>K14*0.1</f>
        <v>0.5</v>
      </c>
      <c r="L15" s="23">
        <f t="shared" si="1"/>
        <v>0.375</v>
      </c>
      <c r="M15" s="19">
        <f t="shared" si="6"/>
        <v>0.5</v>
      </c>
      <c r="N15" s="19">
        <f t="shared" si="6"/>
        <v>0.5</v>
      </c>
      <c r="O15" s="23">
        <f t="shared" si="2"/>
        <v>0.5</v>
      </c>
    </row>
    <row r="16" spans="1:15" ht="12.75">
      <c r="A16" s="39" t="s">
        <v>24</v>
      </c>
      <c r="B16" s="10">
        <v>0.1</v>
      </c>
      <c r="C16" s="10" t="s">
        <v>1</v>
      </c>
      <c r="D16" s="21">
        <v>3</v>
      </c>
      <c r="E16" s="21">
        <v>2</v>
      </c>
      <c r="F16" s="21">
        <v>5</v>
      </c>
      <c r="G16" s="21">
        <v>5</v>
      </c>
      <c r="H16" s="21">
        <v>5</v>
      </c>
      <c r="I16" s="21">
        <v>4</v>
      </c>
      <c r="J16" s="21">
        <v>4</v>
      </c>
      <c r="K16" s="21">
        <v>0</v>
      </c>
      <c r="L16" s="23">
        <f t="shared" si="1"/>
        <v>3.5</v>
      </c>
      <c r="M16" s="21">
        <v>5</v>
      </c>
      <c r="N16" s="21">
        <v>5</v>
      </c>
      <c r="O16" s="23">
        <f t="shared" si="2"/>
        <v>5</v>
      </c>
    </row>
    <row r="17" spans="1:15" ht="26.25">
      <c r="A17" s="37"/>
      <c r="B17" s="11"/>
      <c r="C17" s="10" t="s">
        <v>2</v>
      </c>
      <c r="D17" s="19">
        <f>D16*0.1</f>
        <v>0.30000000000000004</v>
      </c>
      <c r="E17" s="19">
        <f aca="true" t="shared" si="7" ref="E17:N17">E16*0.1</f>
        <v>0.2</v>
      </c>
      <c r="F17" s="19">
        <f>F16*0.1</f>
        <v>0.5</v>
      </c>
      <c r="G17" s="19">
        <f t="shared" si="7"/>
        <v>0.5</v>
      </c>
      <c r="H17" s="19">
        <f t="shared" si="7"/>
        <v>0.5</v>
      </c>
      <c r="I17" s="19">
        <f t="shared" si="7"/>
        <v>0.4</v>
      </c>
      <c r="J17" s="19">
        <f t="shared" si="7"/>
        <v>0.4</v>
      </c>
      <c r="K17" s="19">
        <f t="shared" si="7"/>
        <v>0</v>
      </c>
      <c r="L17" s="23">
        <f t="shared" si="1"/>
        <v>0.35</v>
      </c>
      <c r="M17" s="19">
        <f t="shared" si="7"/>
        <v>0.5</v>
      </c>
      <c r="N17" s="19">
        <f t="shared" si="7"/>
        <v>0.5</v>
      </c>
      <c r="O17" s="23">
        <f t="shared" si="2"/>
        <v>0.5</v>
      </c>
    </row>
    <row r="18" spans="1:15" ht="12.75">
      <c r="A18" s="42" t="s">
        <v>25</v>
      </c>
      <c r="B18" s="10">
        <v>0.1</v>
      </c>
      <c r="C18" s="10" t="s">
        <v>1</v>
      </c>
      <c r="D18" s="21">
        <v>5</v>
      </c>
      <c r="E18" s="21">
        <v>5</v>
      </c>
      <c r="F18" s="21">
        <v>5</v>
      </c>
      <c r="G18" s="21">
        <v>5</v>
      </c>
      <c r="H18" s="21">
        <v>5</v>
      </c>
      <c r="I18" s="21">
        <v>5</v>
      </c>
      <c r="J18" s="21">
        <v>5</v>
      </c>
      <c r="K18" s="21">
        <v>5</v>
      </c>
      <c r="L18" s="23">
        <f t="shared" si="1"/>
        <v>5</v>
      </c>
      <c r="M18" s="21">
        <v>5</v>
      </c>
      <c r="N18" s="21">
        <v>5</v>
      </c>
      <c r="O18" s="23">
        <f>(M18+N18)/2</f>
        <v>5</v>
      </c>
    </row>
    <row r="19" spans="1:15" ht="26.25">
      <c r="A19" s="37"/>
      <c r="B19" s="11"/>
      <c r="C19" s="10" t="s">
        <v>2</v>
      </c>
      <c r="D19" s="19">
        <f>D18*0.1</f>
        <v>0.5</v>
      </c>
      <c r="E19" s="19">
        <f aca="true" t="shared" si="8" ref="E19:N19">E18*0.1</f>
        <v>0.5</v>
      </c>
      <c r="F19" s="19">
        <f>F18*0.1</f>
        <v>0.5</v>
      </c>
      <c r="G19" s="19">
        <f t="shared" si="8"/>
        <v>0.5</v>
      </c>
      <c r="H19" s="19">
        <f t="shared" si="8"/>
        <v>0.5</v>
      </c>
      <c r="I19" s="19">
        <f t="shared" si="8"/>
        <v>0.5</v>
      </c>
      <c r="J19" s="19">
        <f t="shared" si="8"/>
        <v>0.5</v>
      </c>
      <c r="K19" s="19">
        <f t="shared" si="8"/>
        <v>0.5</v>
      </c>
      <c r="L19" s="23">
        <f t="shared" si="1"/>
        <v>0.5</v>
      </c>
      <c r="M19" s="19">
        <f t="shared" si="8"/>
        <v>0.5</v>
      </c>
      <c r="N19" s="19">
        <f t="shared" si="8"/>
        <v>0.5</v>
      </c>
      <c r="O19" s="23">
        <f>(M19+N19)/2</f>
        <v>0.5</v>
      </c>
    </row>
    <row r="20" spans="1:15" ht="12.75">
      <c r="A20" s="36" t="s">
        <v>26</v>
      </c>
      <c r="B20" s="13">
        <v>0.1</v>
      </c>
      <c r="C20" s="10" t="s">
        <v>1</v>
      </c>
      <c r="D20" s="22">
        <v>5</v>
      </c>
      <c r="E20" s="22">
        <v>5</v>
      </c>
      <c r="F20" s="22">
        <v>5</v>
      </c>
      <c r="G20" s="22">
        <v>5</v>
      </c>
      <c r="H20" s="22">
        <v>5</v>
      </c>
      <c r="I20" s="22">
        <v>4</v>
      </c>
      <c r="J20" s="22">
        <v>5</v>
      </c>
      <c r="K20" s="22">
        <v>5</v>
      </c>
      <c r="L20" s="23">
        <f t="shared" si="1"/>
        <v>4.875</v>
      </c>
      <c r="M20" s="22">
        <v>5</v>
      </c>
      <c r="N20" s="22">
        <v>5</v>
      </c>
      <c r="O20" s="23">
        <f t="shared" si="2"/>
        <v>5</v>
      </c>
    </row>
    <row r="21" spans="1:15" ht="26.25">
      <c r="A21" s="37"/>
      <c r="B21" s="14"/>
      <c r="C21" s="10" t="s">
        <v>2</v>
      </c>
      <c r="D21" s="19">
        <f>D20*0.1</f>
        <v>0.5</v>
      </c>
      <c r="E21" s="19">
        <f aca="true" t="shared" si="9" ref="E21:N21">E20*0.1</f>
        <v>0.5</v>
      </c>
      <c r="F21" s="19">
        <f>F20*0.1</f>
        <v>0.5</v>
      </c>
      <c r="G21" s="19">
        <f t="shared" si="9"/>
        <v>0.5</v>
      </c>
      <c r="H21" s="19">
        <f t="shared" si="9"/>
        <v>0.5</v>
      </c>
      <c r="I21" s="19">
        <f t="shared" si="9"/>
        <v>0.4</v>
      </c>
      <c r="J21" s="19">
        <f t="shared" si="9"/>
        <v>0.5</v>
      </c>
      <c r="K21" s="19">
        <f t="shared" si="9"/>
        <v>0.5</v>
      </c>
      <c r="L21" s="23">
        <f t="shared" si="1"/>
        <v>0.4875</v>
      </c>
      <c r="M21" s="19">
        <f t="shared" si="9"/>
        <v>0.5</v>
      </c>
      <c r="N21" s="19">
        <f t="shared" si="9"/>
        <v>0.5</v>
      </c>
      <c r="O21" s="23">
        <f t="shared" si="2"/>
        <v>0.5</v>
      </c>
    </row>
    <row r="22" spans="1:15" ht="12.75">
      <c r="A22" s="39" t="s">
        <v>27</v>
      </c>
      <c r="B22" s="15">
        <v>0.1</v>
      </c>
      <c r="C22" s="10" t="s">
        <v>1</v>
      </c>
      <c r="D22" s="22">
        <v>5</v>
      </c>
      <c r="E22" s="22">
        <v>5</v>
      </c>
      <c r="F22" s="22">
        <v>5</v>
      </c>
      <c r="G22" s="22">
        <v>3</v>
      </c>
      <c r="H22" s="22">
        <v>0</v>
      </c>
      <c r="I22" s="22">
        <v>5</v>
      </c>
      <c r="J22" s="22">
        <v>5</v>
      </c>
      <c r="K22" s="22">
        <v>0</v>
      </c>
      <c r="L22" s="23">
        <f t="shared" si="1"/>
        <v>3.5</v>
      </c>
      <c r="M22" s="22"/>
      <c r="N22" s="22">
        <v>5</v>
      </c>
      <c r="O22" s="23">
        <f>(M22+N22)/1</f>
        <v>5</v>
      </c>
    </row>
    <row r="23" spans="1:15" ht="26.25">
      <c r="A23" s="37"/>
      <c r="B23" s="11"/>
      <c r="C23" s="10" t="s">
        <v>2</v>
      </c>
      <c r="D23" s="19">
        <f>D22*0.1</f>
        <v>0.5</v>
      </c>
      <c r="E23" s="19">
        <f aca="true" t="shared" si="10" ref="E23:N23">E22*0.1</f>
        <v>0.5</v>
      </c>
      <c r="F23" s="19">
        <f>F22*0.1</f>
        <v>0.5</v>
      </c>
      <c r="G23" s="19">
        <f t="shared" si="10"/>
        <v>0.30000000000000004</v>
      </c>
      <c r="H23" s="19">
        <f t="shared" si="10"/>
        <v>0</v>
      </c>
      <c r="I23" s="19">
        <f t="shared" si="10"/>
        <v>0.5</v>
      </c>
      <c r="J23" s="19">
        <f t="shared" si="10"/>
        <v>0.5</v>
      </c>
      <c r="K23" s="19">
        <f>K22*0.1</f>
        <v>0</v>
      </c>
      <c r="L23" s="23">
        <f t="shared" si="1"/>
        <v>0.35</v>
      </c>
      <c r="M23" s="19">
        <f t="shared" si="10"/>
        <v>0</v>
      </c>
      <c r="N23" s="19">
        <f t="shared" si="10"/>
        <v>0.5</v>
      </c>
      <c r="O23" s="23">
        <f>(M23+N23)/1</f>
        <v>0.5</v>
      </c>
    </row>
    <row r="24" spans="1:15" ht="12.75">
      <c r="A24" s="40" t="s">
        <v>28</v>
      </c>
      <c r="B24" s="12">
        <v>0.1</v>
      </c>
      <c r="C24" s="10" t="s">
        <v>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5</v>
      </c>
      <c r="K24" s="22">
        <v>5</v>
      </c>
      <c r="L24" s="23">
        <f t="shared" si="1"/>
        <v>1.25</v>
      </c>
      <c r="M24" s="22"/>
      <c r="N24" s="22"/>
      <c r="O24" s="23">
        <f>(M24+N24)/2</f>
        <v>0</v>
      </c>
    </row>
    <row r="25" spans="1:15" ht="39" customHeight="1">
      <c r="A25" s="41"/>
      <c r="B25" s="12"/>
      <c r="C25" s="10" t="s">
        <v>2</v>
      </c>
      <c r="D25" s="19">
        <f>D24*0.1</f>
        <v>0</v>
      </c>
      <c r="E25" s="19">
        <f aca="true" t="shared" si="11" ref="E25:N25">E24*0.1</f>
        <v>0</v>
      </c>
      <c r="F25" s="19">
        <f>F24*0.1</f>
        <v>0</v>
      </c>
      <c r="G25" s="19">
        <f t="shared" si="11"/>
        <v>0</v>
      </c>
      <c r="H25" s="19">
        <f t="shared" si="11"/>
        <v>0</v>
      </c>
      <c r="I25" s="19">
        <f t="shared" si="11"/>
        <v>0</v>
      </c>
      <c r="J25" s="19">
        <f t="shared" si="11"/>
        <v>0.5</v>
      </c>
      <c r="K25" s="19">
        <f>K24*0.1</f>
        <v>0.5</v>
      </c>
      <c r="L25" s="23">
        <f t="shared" si="1"/>
        <v>0.125</v>
      </c>
      <c r="M25" s="19">
        <f t="shared" si="11"/>
        <v>0</v>
      </c>
      <c r="N25" s="19">
        <f t="shared" si="11"/>
        <v>0</v>
      </c>
      <c r="O25" s="23">
        <f>(M25+N25)/2</f>
        <v>0</v>
      </c>
    </row>
    <row r="26" spans="1:15" ht="12.75">
      <c r="A26" s="16" t="s">
        <v>3</v>
      </c>
      <c r="B26" s="16"/>
      <c r="C26" s="16"/>
      <c r="D26" s="17">
        <f>D7+D9+D11+D13+D15+D17+D19+D21+D23+D25</f>
        <v>3.6</v>
      </c>
      <c r="E26" s="17">
        <f aca="true" t="shared" si="12" ref="E26:N26">E7+E9+E11+E13+E15+E17+E19+E21+E23+E25</f>
        <v>2.9000000000000004</v>
      </c>
      <c r="F26" s="17">
        <f>F7+F9+F11+F13+F15+F17+F19+F21+F23+F25</f>
        <v>3.3</v>
      </c>
      <c r="G26" s="17">
        <f t="shared" si="12"/>
        <v>3.5999999999999996</v>
      </c>
      <c r="H26" s="17">
        <f t="shared" si="12"/>
        <v>3.3</v>
      </c>
      <c r="I26" s="17">
        <f t="shared" si="12"/>
        <v>3.1</v>
      </c>
      <c r="J26" s="17">
        <f t="shared" si="12"/>
        <v>4.2</v>
      </c>
      <c r="K26" s="17">
        <f t="shared" si="12"/>
        <v>2.5</v>
      </c>
      <c r="L26" s="24">
        <f>(D26+E26+G26+H26+I26+J26+K26+F26)/8</f>
        <v>3.3125</v>
      </c>
      <c r="M26" s="17">
        <f t="shared" si="12"/>
        <v>2.5</v>
      </c>
      <c r="N26" s="17">
        <f t="shared" si="12"/>
        <v>3</v>
      </c>
      <c r="O26" s="24">
        <f>(M26+N26)/2</f>
        <v>2.75</v>
      </c>
    </row>
    <row r="27" spans="1:11" ht="12.75">
      <c r="A27" s="30"/>
      <c r="D27" s="29"/>
      <c r="E27" s="29"/>
      <c r="F27" s="29"/>
      <c r="G27" s="29"/>
      <c r="H27" s="29"/>
      <c r="I27" s="29"/>
      <c r="J27" s="29"/>
      <c r="K27" s="29"/>
    </row>
    <row r="28" spans="1:15" ht="12.75">
      <c r="A28"/>
      <c r="D28" s="20"/>
      <c r="E28" s="20"/>
      <c r="F28" s="20"/>
      <c r="G28" s="20"/>
      <c r="H28" s="20"/>
      <c r="I28" s="20"/>
      <c r="J28" s="20"/>
      <c r="K28" s="20"/>
      <c r="L28" s="25"/>
      <c r="M28" s="26"/>
      <c r="N28" s="26"/>
      <c r="O28" s="25"/>
    </row>
    <row r="30" spans="1:15" ht="12.75">
      <c r="A30"/>
      <c r="L30" s="20"/>
      <c r="O30" s="27"/>
    </row>
    <row r="32" spans="1:14" ht="12.75">
      <c r="A3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4" spans="1:11" ht="12.75">
      <c r="A34" s="30"/>
      <c r="D34" s="29"/>
      <c r="E34" s="29"/>
      <c r="F34" s="29"/>
      <c r="G34" s="29"/>
      <c r="H34" s="29"/>
      <c r="I34" s="31"/>
      <c r="J34" s="29"/>
      <c r="K34" s="31"/>
    </row>
    <row r="37" spans="4:14" ht="12.7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</sheetData>
  <sheetProtection/>
  <mergeCells count="17">
    <mergeCell ref="A24:A25"/>
    <mergeCell ref="A16:A17"/>
    <mergeCell ref="A18:A19"/>
    <mergeCell ref="A12:A13"/>
    <mergeCell ref="A20:A21"/>
    <mergeCell ref="A22:A23"/>
    <mergeCell ref="A14:A15"/>
    <mergeCell ref="L3:L4"/>
    <mergeCell ref="O3:O4"/>
    <mergeCell ref="A2:O2"/>
    <mergeCell ref="D3:K3"/>
    <mergeCell ref="M3:N3"/>
    <mergeCell ref="A10:A11"/>
    <mergeCell ref="B3:C4"/>
    <mergeCell ref="A8:A9"/>
    <mergeCell ref="A6:A7"/>
    <mergeCell ref="A3:A4"/>
  </mergeCells>
  <printOptions/>
  <pageMargins left="0.35433070866141736" right="0.15748031496062992" top="0.31496062992125984" bottom="0.2755905511811024" header="0.15748031496062992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Хабиева Елена Викторовна</cp:lastModifiedBy>
  <cp:lastPrinted>2016-05-10T06:37:42Z</cp:lastPrinted>
  <dcterms:created xsi:type="dcterms:W3CDTF">2007-08-20T11:03:18Z</dcterms:created>
  <dcterms:modified xsi:type="dcterms:W3CDTF">2016-05-10T06:39:44Z</dcterms:modified>
  <cp:category/>
  <cp:version/>
  <cp:contentType/>
  <cp:contentStatus/>
</cp:coreProperties>
</file>