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6\10\P_879_О\"/>
    </mc:Choice>
  </mc:AlternateContent>
  <bookViews>
    <workbookView xWindow="240" yWindow="15" windowWidth="19995" windowHeight="8190"/>
  </bookViews>
  <sheets>
    <sheet name="Пр 1" sheetId="7" r:id="rId1"/>
    <sheet name="Пр 2" sheetId="4" r:id="rId2"/>
  </sheets>
  <calcPr calcId="152511"/>
</workbook>
</file>

<file path=xl/calcChain.xml><?xml version="1.0" encoding="utf-8"?>
<calcChain xmlns="http://schemas.openxmlformats.org/spreadsheetml/2006/main">
  <c r="J10" i="7" l="1"/>
  <c r="L12" i="7"/>
  <c r="L10" i="7" s="1"/>
  <c r="K12" i="7"/>
  <c r="K10" i="7" s="1"/>
  <c r="J12" i="7"/>
  <c r="K19" i="4" l="1"/>
  <c r="L19" i="4"/>
  <c r="J19" i="4"/>
  <c r="L28" i="7"/>
  <c r="J28" i="7"/>
  <c r="K12" i="4"/>
  <c r="L12" i="4"/>
  <c r="L10" i="4" s="1"/>
  <c r="K13" i="4"/>
  <c r="L13" i="4"/>
  <c r="L27" i="7"/>
  <c r="K27" i="7"/>
  <c r="J27" i="7"/>
  <c r="L26" i="7"/>
  <c r="K26" i="7"/>
  <c r="J26" i="7"/>
  <c r="L17" i="7"/>
  <c r="K17" i="7"/>
  <c r="J17" i="7"/>
  <c r="K10" i="4" l="1"/>
  <c r="L25" i="7"/>
  <c r="J25" i="7"/>
  <c r="K28" i="7"/>
  <c r="K25" i="7"/>
  <c r="J12" i="4" l="1"/>
  <c r="J13" i="4"/>
  <c r="K23" i="4" l="1"/>
  <c r="L23" i="4"/>
  <c r="J23" i="4"/>
  <c r="K14" i="4"/>
  <c r="L14" i="4"/>
  <c r="J14" i="4"/>
  <c r="J10" i="4"/>
  <c r="J27" i="4" l="1"/>
  <c r="K31" i="4"/>
  <c r="L31" i="4"/>
  <c r="J31" i="4"/>
  <c r="K22" i="4"/>
  <c r="L22" i="4"/>
  <c r="J22" i="4"/>
  <c r="K9" i="4" l="1"/>
  <c r="L9" i="4"/>
  <c r="J9" i="4"/>
  <c r="L18" i="4"/>
  <c r="K18" i="4"/>
  <c r="K33" i="4" s="1"/>
  <c r="K34" i="4" s="1"/>
  <c r="J18" i="4"/>
  <c r="L33" i="4" l="1"/>
  <c r="L34" i="4" s="1"/>
  <c r="J33" i="4"/>
  <c r="J34" i="4" s="1"/>
</calcChain>
</file>

<file path=xl/sharedStrings.xml><?xml version="1.0" encoding="utf-8"?>
<sst xmlns="http://schemas.openxmlformats.org/spreadsheetml/2006/main" count="296" uniqueCount="148">
  <si>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</si>
  <si>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</si>
  <si>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</si>
  <si>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</si>
  <si>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</si>
  <si>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Реализация отдельных государственных полномочий по вопросам административного законодательства </t>
  </si>
  <si>
    <t xml:space="preserve">Мероприятия по проведению всероссийской сельскохозяйственной переписи в 2016 году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</si>
  <si>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</si>
  <si>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</si>
  <si>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</si>
  <si>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</si>
  <si>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</si>
  <si>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</si>
  <si>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</si>
  <si>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</si>
  <si>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</si>
  <si>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</si>
  <si>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</si>
  <si>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</si>
  <si>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</si>
  <si>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</si>
  <si>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Приложение 1
к муниципальной  программе округа Муром 
«Муниципальное управление»  на 2016-2018 гг.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</si>
  <si>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</si>
  <si>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</si>
  <si>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</si>
  <si>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</si>
  <si>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1.3</t>
  </si>
  <si>
    <t>2.</t>
  </si>
  <si>
    <t>2.1</t>
  </si>
  <si>
    <t>2.2</t>
  </si>
  <si>
    <t>2.3</t>
  </si>
  <si>
    <t>2.4</t>
  </si>
  <si>
    <t>2.5</t>
  </si>
  <si>
    <t>2.6</t>
  </si>
  <si>
    <t>703</t>
  </si>
  <si>
    <t>0102</t>
  </si>
  <si>
    <t>10101Г0110</t>
  </si>
  <si>
    <t>0104</t>
  </si>
  <si>
    <t>1010100110</t>
  </si>
  <si>
    <t>000</t>
  </si>
  <si>
    <t>МБ</t>
  </si>
  <si>
    <t>0000</t>
  </si>
  <si>
    <t>0100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</si>
  <si>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</si>
  <si>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</si>
  <si>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1010100190</t>
  </si>
  <si>
    <t>1010100000</t>
  </si>
  <si>
    <t>Расходы на выплаты по оплате труда Главы муниципального образования</t>
  </si>
  <si>
    <t>1010200000</t>
  </si>
  <si>
    <t>0105</t>
  </si>
  <si>
    <t>0405</t>
  </si>
  <si>
    <t>1010253910</t>
  </si>
  <si>
    <t>ФБ</t>
  </si>
  <si>
    <t>ОБ</t>
  </si>
  <si>
    <t>1010270020</t>
  </si>
  <si>
    <t>1010251200</t>
  </si>
  <si>
    <t>0113</t>
  </si>
  <si>
    <t>1010259300</t>
  </si>
  <si>
    <t>10102R0551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</si>
  <si>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</si>
  <si>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Приложение 2
к муниципальной  программе округа Муром 
«Муниципальное управление»  на 2016-2018 гг.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</si>
  <si>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</si>
  <si>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</si>
  <si>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>Аппарат управления Администрации округа Муром</t>
  </si>
  <si>
    <t xml:space="preserve">Аппарат управления Администрации округа Муром </t>
  </si>
  <si>
    <t xml:space="preserve">Отдел  мобилизационной работы и общественной безопасности Администрации округа Муром </t>
  </si>
  <si>
    <t>Комиссии по вопросам административного законодательства Администрации округа Муром №1, №2</t>
  </si>
  <si>
    <t>Отдел экономики Администрации округа Муром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</si>
  <si>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</si>
  <si>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</si>
  <si>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</si>
  <si>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</si>
  <si>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</si>
  <si>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 xml:space="preserve"> Расходы на обеспечение деятельности казенных учреждений, подведомственных администрации округа</t>
  </si>
  <si>
    <t>3.1</t>
  </si>
  <si>
    <t>3.2</t>
  </si>
  <si>
    <t>3.3</t>
  </si>
  <si>
    <t>Проведение государственных праздников и дат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</si>
  <si>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</si>
  <si>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</si>
  <si>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</si>
  <si>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</si>
  <si>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общественного самоуправления», «Организационное управление», «Управление содействия экономического развития»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</si>
  <si>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</si>
  <si>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</si>
  <si>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</si>
  <si>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</si>
  <si>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</si>
  <si>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</si>
  <si>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</si>
  <si>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</si>
  <si>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</si>
  <si>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</si>
  <si>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</si>
  <si>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</si>
  <si>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1020310020</t>
  </si>
  <si>
    <t>1020320060</t>
  </si>
  <si>
    <t>0300</t>
  </si>
  <si>
    <t>0314</t>
  </si>
  <si>
    <t>1020400000</t>
  </si>
  <si>
    <t>1020420140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</si>
  <si>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</si>
  <si>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</si>
  <si>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</si>
  <si>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</si>
  <si>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</si>
  <si>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</si>
  <si>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</si>
  <si>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</si>
  <si>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</si>
  <si>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</si>
  <si>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</si>
  <si>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владельцев личных подсобных хозяйств (ЛПХ), получивщих государственную поддержку в виде возмещения части процентной ставки по кредитам</t>
  </si>
  <si>
    <t>Количество обслуживаемых учреждений</t>
  </si>
  <si>
    <t>Количество обслуживаемых АРМ</t>
  </si>
  <si>
    <t>Количество кандидатов в присяжные заседатели</t>
  </si>
  <si>
    <t>Обеспечение роста уровня выполнения учреждениями муниципального задания, обеспечение качества оказания услуг.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</si>
  <si>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</si>
  <si>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</si>
  <si>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</si>
  <si>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</si>
  <si>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</si>
  <si>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</si>
  <si>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</si>
  <si>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</si>
  <si>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</si>
  <si>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</si>
  <si>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</si>
  <si>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</si>
  <si>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</si>
  <si>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</si>
  <si>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</si>
  <si>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</si>
  <si>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</si>
  <si>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1010250550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</si>
  <si>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</si>
  <si>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3.4</t>
  </si>
  <si>
    <t>Проведение государственных праздников и дат, премии и гранты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</si>
  <si>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</si>
  <si>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</si>
  <si>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</si>
  <si>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1.4</t>
  </si>
  <si>
    <t>1.5</t>
  </si>
  <si>
    <t>Обеспечение градостроительной деятельности</t>
  </si>
  <si>
    <t>Управление архитектуры и градостроительства Администрации округа Муром</t>
  </si>
  <si>
    <t>0412</t>
  </si>
  <si>
    <t>10101S0080</t>
  </si>
  <si>
    <t>Приложение  к постановлению администрации округа Муром  от   06.10.2016  № 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</si>
</sst>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J2" sqref="J2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8.28515625" customWidth="1"/>
    <col min="11" max="11" width="9" customWidth="1"/>
    <col min="13" max="13" width="12" customWidth="1"/>
    <col min="14" max="16" width="6.42578125" customWidth="1"/>
  </cols>
  <sheetData>
    <row r="1" spans="1:16" ht="28.5" customHeight="1" x14ac:dyDescent="0.25">
      <c r="J1" s="38" t="s">
        <v>147</v>
      </c>
      <c r="K1" s="38"/>
      <c r="L1" s="38"/>
      <c r="M1" s="38"/>
      <c r="N1" s="38"/>
      <c r="O1" s="38"/>
      <c r="P1" s="38"/>
    </row>
    <row r="2" spans="1:16" ht="4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3"/>
      <c r="K2" s="29" t="s">
        <v>21</v>
      </c>
      <c r="L2" s="29"/>
      <c r="M2" s="29"/>
      <c r="N2" s="29"/>
      <c r="O2" s="29"/>
      <c r="P2" s="29"/>
    </row>
    <row r="3" spans="1:16" ht="35.25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3.75" customHeight="1" x14ac:dyDescent="0.25"/>
    <row r="5" spans="1:16" ht="33" customHeight="1" x14ac:dyDescent="0.25">
      <c r="A5" s="31" t="s">
        <v>7</v>
      </c>
      <c r="B5" s="31" t="s">
        <v>8</v>
      </c>
      <c r="C5" s="31" t="s">
        <v>9</v>
      </c>
      <c r="D5" s="31" t="s">
        <v>10</v>
      </c>
      <c r="E5" s="31" t="s">
        <v>11</v>
      </c>
      <c r="F5" s="31"/>
      <c r="G5" s="31"/>
      <c r="H5" s="31"/>
      <c r="I5" s="32" t="s">
        <v>12</v>
      </c>
      <c r="J5" s="31" t="s">
        <v>13</v>
      </c>
      <c r="K5" s="31"/>
      <c r="L5" s="31"/>
      <c r="M5" s="31" t="s">
        <v>14</v>
      </c>
      <c r="N5" s="31">
        <v>2016</v>
      </c>
      <c r="O5" s="31">
        <v>2017</v>
      </c>
      <c r="P5" s="31">
        <v>2018</v>
      </c>
    </row>
    <row r="6" spans="1:16" x14ac:dyDescent="0.25">
      <c r="A6" s="31"/>
      <c r="B6" s="31"/>
      <c r="C6" s="31"/>
      <c r="D6" s="31"/>
      <c r="E6" s="31" t="s">
        <v>15</v>
      </c>
      <c r="F6" s="26" t="s">
        <v>16</v>
      </c>
      <c r="G6" s="31" t="s">
        <v>18</v>
      </c>
      <c r="H6" s="31" t="s">
        <v>19</v>
      </c>
      <c r="I6" s="33"/>
      <c r="J6" s="31">
        <v>2016</v>
      </c>
      <c r="K6" s="31">
        <v>2017</v>
      </c>
      <c r="L6" s="31">
        <v>2018</v>
      </c>
      <c r="M6" s="31"/>
      <c r="N6" s="31"/>
      <c r="O6" s="31"/>
      <c r="P6" s="31"/>
    </row>
    <row r="7" spans="1:16" ht="15" customHeight="1" x14ac:dyDescent="0.25">
      <c r="A7" s="31"/>
      <c r="B7" s="31"/>
      <c r="C7" s="31"/>
      <c r="D7" s="31"/>
      <c r="E7" s="31"/>
      <c r="F7" s="26" t="s">
        <v>17</v>
      </c>
      <c r="G7" s="31"/>
      <c r="H7" s="31"/>
      <c r="I7" s="34"/>
      <c r="J7" s="31"/>
      <c r="K7" s="31"/>
      <c r="L7" s="31"/>
      <c r="M7" s="31"/>
      <c r="N7" s="31"/>
      <c r="O7" s="31"/>
      <c r="P7" s="31"/>
    </row>
    <row r="8" spans="1:16" ht="36.75" customHeight="1" x14ac:dyDescent="0.25">
      <c r="A8" s="39" t="s">
        <v>102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34.5" customHeight="1" x14ac:dyDescent="0.25">
      <c r="A9" s="39" t="s">
        <v>103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48.75" customHeight="1" x14ac:dyDescent="0.25">
      <c r="A10" s="14" t="s">
        <v>20</v>
      </c>
      <c r="B10" s="14" t="s">
        <v>127</v>
      </c>
      <c r="C10" s="14" t="s">
        <v>68</v>
      </c>
      <c r="D10" s="14"/>
      <c r="E10" s="15" t="s">
        <v>34</v>
      </c>
      <c r="F10" s="15" t="s">
        <v>42</v>
      </c>
      <c r="G10" s="15" t="s">
        <v>46</v>
      </c>
      <c r="H10" s="16" t="s">
        <v>39</v>
      </c>
      <c r="I10" s="17" t="s">
        <v>40</v>
      </c>
      <c r="J10" s="18">
        <f>J11+J12+J13+J14+J15</f>
        <v>28707.599999999999</v>
      </c>
      <c r="K10" s="18">
        <f t="shared" ref="K10:L10" si="0">K11+K12+K13+K14+K15</f>
        <v>28507.599999999999</v>
      </c>
      <c r="L10" s="18">
        <f t="shared" si="0"/>
        <v>28507.599999999999</v>
      </c>
      <c r="M10" s="40" t="s">
        <v>109</v>
      </c>
      <c r="N10" s="17">
        <v>2</v>
      </c>
      <c r="O10" s="17">
        <v>2</v>
      </c>
      <c r="P10" s="17">
        <v>2</v>
      </c>
    </row>
    <row r="11" spans="1:16" ht="77.25" customHeight="1" x14ac:dyDescent="0.25">
      <c r="A11" s="4" t="s">
        <v>23</v>
      </c>
      <c r="B11" s="3" t="s">
        <v>47</v>
      </c>
      <c r="C11" s="3" t="s">
        <v>25</v>
      </c>
      <c r="D11" s="3"/>
      <c r="E11" s="8" t="s">
        <v>34</v>
      </c>
      <c r="F11" s="8" t="s">
        <v>35</v>
      </c>
      <c r="G11" s="8" t="s">
        <v>36</v>
      </c>
      <c r="H11" s="10" t="s">
        <v>120</v>
      </c>
      <c r="I11" s="9" t="s">
        <v>40</v>
      </c>
      <c r="J11" s="11">
        <v>1889</v>
      </c>
      <c r="K11" s="11">
        <v>1889</v>
      </c>
      <c r="L11" s="11">
        <v>1889</v>
      </c>
      <c r="M11" s="41"/>
      <c r="N11" s="9"/>
      <c r="O11" s="9"/>
      <c r="P11" s="9"/>
    </row>
    <row r="12" spans="1:16" ht="82.5" customHeight="1" x14ac:dyDescent="0.25">
      <c r="A12" s="4" t="s">
        <v>24</v>
      </c>
      <c r="B12" s="3" t="s">
        <v>43</v>
      </c>
      <c r="C12" s="3" t="s">
        <v>64</v>
      </c>
      <c r="D12" s="3"/>
      <c r="E12" s="8" t="s">
        <v>34</v>
      </c>
      <c r="F12" s="8" t="s">
        <v>37</v>
      </c>
      <c r="G12" s="8" t="s">
        <v>38</v>
      </c>
      <c r="H12" s="10" t="s">
        <v>120</v>
      </c>
      <c r="I12" s="9" t="s">
        <v>40</v>
      </c>
      <c r="J12" s="11">
        <f>26533.6-77.6</f>
        <v>26456</v>
      </c>
      <c r="K12" s="11">
        <f>26533.6</f>
        <v>26533.599999999999</v>
      </c>
      <c r="L12" s="11">
        <f>26533.6</f>
        <v>26533.599999999999</v>
      </c>
      <c r="M12" s="41"/>
      <c r="N12" s="9"/>
      <c r="O12" s="9"/>
      <c r="P12" s="9"/>
    </row>
    <row r="13" spans="1:16" ht="209.25" customHeight="1" x14ac:dyDescent="0.25">
      <c r="A13" s="4" t="s">
        <v>26</v>
      </c>
      <c r="B13" s="3" t="s">
        <v>138</v>
      </c>
      <c r="C13" s="3" t="s">
        <v>64</v>
      </c>
      <c r="D13" s="3"/>
      <c r="E13" s="8" t="s">
        <v>34</v>
      </c>
      <c r="F13" s="8" t="s">
        <v>56</v>
      </c>
      <c r="G13" s="8" t="s">
        <v>139</v>
      </c>
      <c r="H13" s="10" t="s">
        <v>140</v>
      </c>
      <c r="I13" s="9" t="s">
        <v>40</v>
      </c>
      <c r="J13" s="11">
        <v>77.599999999999994</v>
      </c>
      <c r="K13" s="11"/>
      <c r="L13" s="11"/>
      <c r="M13" s="41"/>
      <c r="N13" s="9"/>
      <c r="O13" s="9"/>
      <c r="P13" s="9"/>
    </row>
    <row r="14" spans="1:16" ht="65.25" customHeight="1" x14ac:dyDescent="0.25">
      <c r="A14" s="4" t="s">
        <v>141</v>
      </c>
      <c r="B14" s="3" t="s">
        <v>44</v>
      </c>
      <c r="C14" s="3" t="s">
        <v>63</v>
      </c>
      <c r="D14" s="3"/>
      <c r="E14" s="8" t="s">
        <v>34</v>
      </c>
      <c r="F14" s="8" t="s">
        <v>37</v>
      </c>
      <c r="G14" s="8" t="s">
        <v>45</v>
      </c>
      <c r="H14" s="10" t="s">
        <v>120</v>
      </c>
      <c r="I14" s="9" t="s">
        <v>40</v>
      </c>
      <c r="J14" s="11">
        <v>85</v>
      </c>
      <c r="K14" s="11">
        <v>85</v>
      </c>
      <c r="L14" s="11">
        <v>85</v>
      </c>
      <c r="M14" s="41"/>
      <c r="N14" s="9"/>
      <c r="O14" s="9"/>
      <c r="P14" s="9"/>
    </row>
    <row r="15" spans="1:16" ht="65.25" customHeight="1" x14ac:dyDescent="0.25">
      <c r="A15" s="4" t="s">
        <v>142</v>
      </c>
      <c r="B15" s="6" t="s">
        <v>143</v>
      </c>
      <c r="C15" s="6" t="s">
        <v>144</v>
      </c>
      <c r="D15" s="7"/>
      <c r="E15" s="8" t="s">
        <v>34</v>
      </c>
      <c r="F15" s="8" t="s">
        <v>145</v>
      </c>
      <c r="G15" s="8" t="s">
        <v>146</v>
      </c>
      <c r="H15" s="10" t="s">
        <v>121</v>
      </c>
      <c r="I15" s="9" t="s">
        <v>40</v>
      </c>
      <c r="J15" s="11">
        <v>200</v>
      </c>
      <c r="K15" s="11">
        <v>0</v>
      </c>
      <c r="L15" s="11">
        <v>0</v>
      </c>
      <c r="M15" s="41"/>
      <c r="N15" s="7"/>
      <c r="O15" s="7"/>
      <c r="P15" s="5"/>
    </row>
    <row r="16" spans="1:16" ht="57" customHeight="1" x14ac:dyDescent="0.25">
      <c r="A16" s="39" t="s">
        <v>101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27.5" customHeight="1" x14ac:dyDescent="0.25">
      <c r="A17" s="14" t="s">
        <v>27</v>
      </c>
      <c r="B17" s="14" t="s">
        <v>128</v>
      </c>
      <c r="C17" s="14" t="s">
        <v>68</v>
      </c>
      <c r="D17" s="14"/>
      <c r="E17" s="15" t="s">
        <v>34</v>
      </c>
      <c r="F17" s="15" t="s">
        <v>41</v>
      </c>
      <c r="G17" s="15" t="s">
        <v>48</v>
      </c>
      <c r="H17" s="16" t="s">
        <v>39</v>
      </c>
      <c r="I17" s="17"/>
      <c r="J17" s="18">
        <f>SUM(J18:J24)</f>
        <v>5581</v>
      </c>
      <c r="K17" s="18">
        <f t="shared" ref="K17:L17" si="1">SUM(K18:K24)</f>
        <v>5218.5</v>
      </c>
      <c r="L17" s="18">
        <f t="shared" si="1"/>
        <v>5218.5</v>
      </c>
      <c r="M17" s="14"/>
      <c r="N17" s="14"/>
      <c r="O17" s="14"/>
      <c r="P17" s="14"/>
    </row>
    <row r="18" spans="1:16" ht="162" customHeight="1" x14ac:dyDescent="0.25">
      <c r="A18" s="4" t="s">
        <v>28</v>
      </c>
      <c r="B18" s="3" t="s">
        <v>0</v>
      </c>
      <c r="C18" s="3" t="s">
        <v>65</v>
      </c>
      <c r="D18" s="3"/>
      <c r="E18" s="8" t="s">
        <v>34</v>
      </c>
      <c r="F18" s="8" t="s">
        <v>49</v>
      </c>
      <c r="G18" s="8" t="s">
        <v>55</v>
      </c>
      <c r="H18" s="10" t="s">
        <v>121</v>
      </c>
      <c r="I18" s="9" t="s">
        <v>52</v>
      </c>
      <c r="J18" s="11">
        <v>62.1</v>
      </c>
      <c r="K18" s="11">
        <v>0</v>
      </c>
      <c r="L18" s="11">
        <v>0</v>
      </c>
      <c r="M18" s="3" t="s">
        <v>115</v>
      </c>
      <c r="N18" s="9">
        <v>782</v>
      </c>
      <c r="O18" s="9">
        <v>782</v>
      </c>
      <c r="P18" s="20">
        <v>782</v>
      </c>
    </row>
    <row r="19" spans="1:16" ht="207" customHeight="1" x14ac:dyDescent="0.25">
      <c r="A19" s="4" t="s">
        <v>29</v>
      </c>
      <c r="B19" s="3" t="s">
        <v>1</v>
      </c>
      <c r="C19" s="6" t="s">
        <v>2</v>
      </c>
      <c r="D19" s="7"/>
      <c r="E19" s="8" t="s">
        <v>34</v>
      </c>
      <c r="F19" s="8" t="s">
        <v>56</v>
      </c>
      <c r="G19" s="8" t="s">
        <v>57</v>
      </c>
      <c r="H19" s="10" t="s">
        <v>39</v>
      </c>
      <c r="I19" s="9" t="s">
        <v>52</v>
      </c>
      <c r="J19" s="11">
        <v>3570</v>
      </c>
      <c r="K19" s="11">
        <v>3570</v>
      </c>
      <c r="L19" s="11">
        <v>3570</v>
      </c>
      <c r="M19" s="19" t="s">
        <v>135</v>
      </c>
      <c r="N19" s="24">
        <v>13900</v>
      </c>
      <c r="O19" s="24">
        <v>13900</v>
      </c>
      <c r="P19" s="24">
        <v>13900</v>
      </c>
    </row>
    <row r="20" spans="1:16" ht="137.25" customHeight="1" x14ac:dyDescent="0.25">
      <c r="A20" s="4" t="s">
        <v>30</v>
      </c>
      <c r="B20" s="3" t="s">
        <v>3</v>
      </c>
      <c r="C20" s="6" t="s">
        <v>69</v>
      </c>
      <c r="D20" s="7"/>
      <c r="E20" s="8" t="s">
        <v>34</v>
      </c>
      <c r="F20" s="8" t="s">
        <v>37</v>
      </c>
      <c r="G20" s="8">
        <v>1010270010</v>
      </c>
      <c r="H20" s="10" t="s">
        <v>39</v>
      </c>
      <c r="I20" s="9" t="s">
        <v>53</v>
      </c>
      <c r="J20" s="11">
        <v>779.5</v>
      </c>
      <c r="K20" s="11">
        <v>779.5</v>
      </c>
      <c r="L20" s="11">
        <v>779.5</v>
      </c>
      <c r="M20" s="19" t="s">
        <v>111</v>
      </c>
      <c r="N20" s="20">
        <v>510</v>
      </c>
      <c r="O20" s="20">
        <v>510</v>
      </c>
      <c r="P20" s="20">
        <v>510</v>
      </c>
    </row>
    <row r="21" spans="1:16" ht="104.25" customHeight="1" x14ac:dyDescent="0.25">
      <c r="A21" s="42" t="s">
        <v>31</v>
      </c>
      <c r="B21" s="44" t="s">
        <v>4</v>
      </c>
      <c r="C21" s="12" t="s">
        <v>67</v>
      </c>
      <c r="D21" s="7"/>
      <c r="E21" s="8" t="s">
        <v>34</v>
      </c>
      <c r="F21" s="8" t="s">
        <v>50</v>
      </c>
      <c r="G21" s="8" t="s">
        <v>58</v>
      </c>
      <c r="H21" s="10" t="s">
        <v>122</v>
      </c>
      <c r="I21" s="9" t="s">
        <v>53</v>
      </c>
      <c r="J21" s="11">
        <v>0.2</v>
      </c>
      <c r="K21" s="11">
        <v>15</v>
      </c>
      <c r="L21" s="11">
        <v>15</v>
      </c>
      <c r="M21" s="44" t="s">
        <v>112</v>
      </c>
      <c r="N21" s="46">
        <v>3</v>
      </c>
      <c r="O21" s="46">
        <v>3</v>
      </c>
      <c r="P21" s="46">
        <v>3</v>
      </c>
    </row>
    <row r="22" spans="1:16" ht="105.75" customHeight="1" x14ac:dyDescent="0.25">
      <c r="A22" s="43"/>
      <c r="B22" s="45"/>
      <c r="C22" s="12" t="s">
        <v>67</v>
      </c>
      <c r="D22" s="7"/>
      <c r="E22" s="8" t="s">
        <v>34</v>
      </c>
      <c r="F22" s="8" t="s">
        <v>50</v>
      </c>
      <c r="G22" s="8" t="s">
        <v>134</v>
      </c>
      <c r="H22" s="10" t="s">
        <v>122</v>
      </c>
      <c r="I22" s="9" t="s">
        <v>52</v>
      </c>
      <c r="J22" s="11">
        <v>3</v>
      </c>
      <c r="K22" s="11">
        <v>30</v>
      </c>
      <c r="L22" s="11">
        <v>30</v>
      </c>
      <c r="M22" s="45"/>
      <c r="N22" s="47"/>
      <c r="O22" s="47"/>
      <c r="P22" s="47"/>
    </row>
    <row r="23" spans="1:16" ht="91.5" customHeight="1" x14ac:dyDescent="0.25">
      <c r="A23" s="4" t="s">
        <v>32</v>
      </c>
      <c r="B23" s="3" t="s">
        <v>5</v>
      </c>
      <c r="C23" s="6" t="s">
        <v>66</v>
      </c>
      <c r="D23" s="7"/>
      <c r="E23" s="8" t="s">
        <v>34</v>
      </c>
      <c r="F23" s="8" t="s">
        <v>37</v>
      </c>
      <c r="G23" s="8" t="s">
        <v>54</v>
      </c>
      <c r="H23" s="10" t="s">
        <v>39</v>
      </c>
      <c r="I23" s="9" t="s">
        <v>53</v>
      </c>
      <c r="J23" s="11">
        <v>824</v>
      </c>
      <c r="K23" s="11">
        <v>824</v>
      </c>
      <c r="L23" s="11">
        <v>824</v>
      </c>
      <c r="M23" s="19" t="s">
        <v>110</v>
      </c>
      <c r="N23" s="20">
        <v>550</v>
      </c>
      <c r="O23" s="20">
        <v>550</v>
      </c>
      <c r="P23" s="20">
        <v>550</v>
      </c>
    </row>
    <row r="24" spans="1:16" ht="68.25" customHeight="1" x14ac:dyDescent="0.25">
      <c r="A24" s="4" t="s">
        <v>33</v>
      </c>
      <c r="B24" s="6" t="s">
        <v>6</v>
      </c>
      <c r="C24" s="6" t="s">
        <v>68</v>
      </c>
      <c r="D24" s="7"/>
      <c r="E24" s="8" t="s">
        <v>34</v>
      </c>
      <c r="F24" s="8" t="s">
        <v>50</v>
      </c>
      <c r="G24" s="8" t="s">
        <v>51</v>
      </c>
      <c r="H24" s="10" t="s">
        <v>121</v>
      </c>
      <c r="I24" s="9" t="s">
        <v>52</v>
      </c>
      <c r="J24" s="11">
        <v>342.2</v>
      </c>
      <c r="K24" s="11">
        <v>0</v>
      </c>
      <c r="L24" s="11">
        <v>0</v>
      </c>
      <c r="M24" s="19"/>
      <c r="N24" s="7"/>
      <c r="O24" s="7"/>
      <c r="P24" s="5"/>
    </row>
    <row r="25" spans="1:16" ht="15.75" customHeight="1" x14ac:dyDescent="0.25">
      <c r="A25" s="35" t="s">
        <v>123</v>
      </c>
      <c r="B25" s="36"/>
      <c r="C25" s="36"/>
      <c r="D25" s="36"/>
      <c r="E25" s="36"/>
      <c r="F25" s="36"/>
      <c r="G25" s="36"/>
      <c r="H25" s="36"/>
      <c r="I25" s="37"/>
      <c r="J25" s="11">
        <f>J17+J10</f>
        <v>34288.6</v>
      </c>
      <c r="K25" s="11">
        <f>K17+K10</f>
        <v>33726.1</v>
      </c>
      <c r="L25" s="11">
        <f>L17+L10</f>
        <v>33726.1</v>
      </c>
      <c r="M25" s="23"/>
      <c r="N25" s="22"/>
      <c r="O25" s="22"/>
      <c r="P25" s="5"/>
    </row>
    <row r="26" spans="1:16" ht="15.75" customHeight="1" x14ac:dyDescent="0.25">
      <c r="A26" s="35" t="s">
        <v>126</v>
      </c>
      <c r="B26" s="36"/>
      <c r="C26" s="36"/>
      <c r="D26" s="36"/>
      <c r="E26" s="36"/>
      <c r="F26" s="36"/>
      <c r="G26" s="36"/>
      <c r="H26" s="36"/>
      <c r="I26" s="37"/>
      <c r="J26" s="11">
        <f>J24+J22+J19+J18</f>
        <v>3977.2999999999997</v>
      </c>
      <c r="K26" s="11">
        <f t="shared" ref="K26:L26" si="2">K24+K22+K19+K18</f>
        <v>3600</v>
      </c>
      <c r="L26" s="11">
        <f t="shared" si="2"/>
        <v>3600</v>
      </c>
      <c r="M26" s="23"/>
      <c r="N26" s="22"/>
      <c r="O26" s="22"/>
      <c r="P26" s="5"/>
    </row>
    <row r="27" spans="1:16" ht="15.75" customHeight="1" x14ac:dyDescent="0.25">
      <c r="A27" s="35" t="s">
        <v>124</v>
      </c>
      <c r="B27" s="36"/>
      <c r="C27" s="36"/>
      <c r="D27" s="36"/>
      <c r="E27" s="36"/>
      <c r="F27" s="36"/>
      <c r="G27" s="36"/>
      <c r="H27" s="36"/>
      <c r="I27" s="37"/>
      <c r="J27" s="11">
        <f>J23+J21+J20</f>
        <v>1603.7</v>
      </c>
      <c r="K27" s="11">
        <f t="shared" ref="K27:L27" si="3">K23+K21+K20</f>
        <v>1618.5</v>
      </c>
      <c r="L27" s="11">
        <f t="shared" si="3"/>
        <v>1618.5</v>
      </c>
      <c r="M27" s="23"/>
      <c r="N27" s="22"/>
      <c r="O27" s="22"/>
      <c r="P27" s="5"/>
    </row>
    <row r="28" spans="1:16" ht="15.75" customHeight="1" x14ac:dyDescent="0.25">
      <c r="A28" s="35" t="s">
        <v>125</v>
      </c>
      <c r="B28" s="36"/>
      <c r="C28" s="36"/>
      <c r="D28" s="36"/>
      <c r="E28" s="36"/>
      <c r="F28" s="36"/>
      <c r="G28" s="36"/>
      <c r="H28" s="36"/>
      <c r="I28" s="37"/>
      <c r="J28" s="11">
        <f>J10</f>
        <v>28707.599999999999</v>
      </c>
      <c r="K28" s="11">
        <f t="shared" ref="K28:L28" si="4">K10</f>
        <v>28507.599999999999</v>
      </c>
      <c r="L28" s="11">
        <f t="shared" si="4"/>
        <v>28507.599999999999</v>
      </c>
      <c r="M28" s="23"/>
      <c r="N28" s="22"/>
      <c r="O28" s="22"/>
      <c r="P28" s="5"/>
    </row>
    <row r="29" spans="1:16" ht="213" customHeight="1" x14ac:dyDescent="0.25"/>
  </sheetData>
  <mergeCells count="34">
    <mergeCell ref="A28:I28"/>
    <mergeCell ref="J1:P1"/>
    <mergeCell ref="A8:P8"/>
    <mergeCell ref="A9:P9"/>
    <mergeCell ref="M10:M15"/>
    <mergeCell ref="A16:P16"/>
    <mergeCell ref="A21:A22"/>
    <mergeCell ref="B21:B22"/>
    <mergeCell ref="M21:M22"/>
    <mergeCell ref="N21:N22"/>
    <mergeCell ref="O21:O22"/>
    <mergeCell ref="P21:P22"/>
    <mergeCell ref="N5:N7"/>
    <mergeCell ref="K6:K7"/>
    <mergeCell ref="L6:L7"/>
    <mergeCell ref="A25:I25"/>
    <mergeCell ref="A26:I26"/>
    <mergeCell ref="A27:I27"/>
    <mergeCell ref="K2:P2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O5:O7"/>
    <mergeCell ref="P5:P7"/>
    <mergeCell ref="E6:E7"/>
    <mergeCell ref="G6:G7"/>
    <mergeCell ref="H6:H7"/>
    <mergeCell ref="J6:J7"/>
  </mergeCells>
  <pageMargins left="0.70866141732283472" right="0.27" top="0.54" bottom="0.36" header="0.5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31" workbookViewId="0">
      <selection activeCell="K20" sqref="K20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3"/>
      <c r="K1" s="29" t="s">
        <v>60</v>
      </c>
      <c r="L1" s="29"/>
      <c r="M1" s="29"/>
      <c r="N1" s="29"/>
      <c r="O1" s="29"/>
      <c r="P1" s="29"/>
    </row>
    <row r="2" spans="1:17" ht="35.25" customHeight="1" x14ac:dyDescent="0.25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ht="4.5" customHeight="1" x14ac:dyDescent="0.25"/>
    <row r="4" spans="1:17" ht="33" customHeight="1" x14ac:dyDescent="0.25">
      <c r="A4" s="31" t="s">
        <v>7</v>
      </c>
      <c r="B4" s="31" t="s">
        <v>8</v>
      </c>
      <c r="C4" s="31" t="s">
        <v>9</v>
      </c>
      <c r="D4" s="31" t="s">
        <v>10</v>
      </c>
      <c r="E4" s="31" t="s">
        <v>11</v>
      </c>
      <c r="F4" s="31"/>
      <c r="G4" s="31"/>
      <c r="H4" s="31"/>
      <c r="I4" s="32" t="s">
        <v>12</v>
      </c>
      <c r="J4" s="31" t="s">
        <v>13</v>
      </c>
      <c r="K4" s="31"/>
      <c r="L4" s="31"/>
      <c r="M4" s="31" t="s">
        <v>14</v>
      </c>
      <c r="N4" s="31">
        <v>2016</v>
      </c>
      <c r="O4" s="31">
        <v>2017</v>
      </c>
      <c r="P4" s="31">
        <v>2018</v>
      </c>
    </row>
    <row r="5" spans="1:17" x14ac:dyDescent="0.25">
      <c r="A5" s="31"/>
      <c r="B5" s="31"/>
      <c r="C5" s="31"/>
      <c r="D5" s="31"/>
      <c r="E5" s="31" t="s">
        <v>15</v>
      </c>
      <c r="F5" s="2" t="s">
        <v>16</v>
      </c>
      <c r="G5" s="31" t="s">
        <v>18</v>
      </c>
      <c r="H5" s="31" t="s">
        <v>19</v>
      </c>
      <c r="I5" s="33"/>
      <c r="J5" s="31">
        <v>2016</v>
      </c>
      <c r="K5" s="31">
        <v>2017</v>
      </c>
      <c r="L5" s="31">
        <v>2018</v>
      </c>
      <c r="M5" s="31"/>
      <c r="N5" s="31"/>
      <c r="O5" s="31"/>
      <c r="P5" s="31"/>
    </row>
    <row r="6" spans="1:17" x14ac:dyDescent="0.25">
      <c r="A6" s="31"/>
      <c r="B6" s="31"/>
      <c r="C6" s="31"/>
      <c r="D6" s="31"/>
      <c r="E6" s="31"/>
      <c r="F6" s="2" t="s">
        <v>17</v>
      </c>
      <c r="G6" s="31"/>
      <c r="H6" s="31"/>
      <c r="I6" s="34"/>
      <c r="J6" s="31"/>
      <c r="K6" s="31"/>
      <c r="L6" s="31"/>
      <c r="M6" s="31"/>
      <c r="N6" s="31"/>
      <c r="O6" s="31"/>
      <c r="P6" s="31"/>
    </row>
    <row r="7" spans="1:17" ht="28.5" customHeight="1" x14ac:dyDescent="0.25">
      <c r="A7" s="39" t="s">
        <v>108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ht="15" customHeight="1" x14ac:dyDescent="0.25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7" ht="90" customHeight="1" x14ac:dyDescent="0.25">
      <c r="A9" s="14" t="s">
        <v>20</v>
      </c>
      <c r="B9" s="14" t="s">
        <v>129</v>
      </c>
      <c r="C9" s="14"/>
      <c r="D9" s="14"/>
      <c r="E9" s="15" t="s">
        <v>34</v>
      </c>
      <c r="F9" s="15" t="s">
        <v>42</v>
      </c>
      <c r="G9" s="15" t="s">
        <v>87</v>
      </c>
      <c r="H9" s="16" t="s">
        <v>39</v>
      </c>
      <c r="I9" s="17" t="s">
        <v>40</v>
      </c>
      <c r="J9" s="18">
        <f>SUM(J10:J14)</f>
        <v>31201.940000000002</v>
      </c>
      <c r="K9" s="18">
        <f>SUM(K10:K14)</f>
        <v>31201.940000000002</v>
      </c>
      <c r="L9" s="18">
        <f>SUM(L10:L14)</f>
        <v>31201.940000000002</v>
      </c>
      <c r="M9" s="14" t="s">
        <v>113</v>
      </c>
      <c r="N9" s="17">
        <v>11</v>
      </c>
      <c r="O9" s="17">
        <v>11</v>
      </c>
      <c r="P9" s="17">
        <v>11</v>
      </c>
    </row>
    <row r="10" spans="1:17" ht="119.25" customHeight="1" x14ac:dyDescent="0.25">
      <c r="A10" s="4" t="s">
        <v>23</v>
      </c>
      <c r="B10" s="3" t="s">
        <v>61</v>
      </c>
      <c r="C10" s="3" t="s">
        <v>86</v>
      </c>
      <c r="D10" s="3"/>
      <c r="E10" s="8" t="s">
        <v>34</v>
      </c>
      <c r="F10" s="8" t="s">
        <v>56</v>
      </c>
      <c r="G10" s="8" t="s">
        <v>88</v>
      </c>
      <c r="H10" s="10" t="s">
        <v>39</v>
      </c>
      <c r="I10" s="9" t="s">
        <v>40</v>
      </c>
      <c r="J10" s="27">
        <f>SUM(J11:J13)</f>
        <v>14227.720000000001</v>
      </c>
      <c r="K10" s="27">
        <f t="shared" ref="K10:L10" si="0">SUM(K11:K13)</f>
        <v>14227.720000000001</v>
      </c>
      <c r="L10" s="27">
        <f t="shared" si="0"/>
        <v>14227.720000000001</v>
      </c>
      <c r="M10" s="3"/>
      <c r="N10" s="9"/>
      <c r="O10" s="9"/>
      <c r="P10" s="9"/>
      <c r="Q10" s="28"/>
    </row>
    <row r="11" spans="1:17" ht="15" customHeight="1" x14ac:dyDescent="0.25">
      <c r="A11" s="4"/>
      <c r="B11" s="3"/>
      <c r="C11" s="3"/>
      <c r="D11" s="3"/>
      <c r="E11" s="8" t="s">
        <v>34</v>
      </c>
      <c r="F11" s="8" t="s">
        <v>56</v>
      </c>
      <c r="G11" s="8" t="s">
        <v>88</v>
      </c>
      <c r="H11" s="10" t="s">
        <v>120</v>
      </c>
      <c r="I11" s="9"/>
      <c r="J11" s="27">
        <v>6944.2</v>
      </c>
      <c r="K11" s="27">
        <v>6944.2</v>
      </c>
      <c r="L11" s="27">
        <v>6944.2</v>
      </c>
      <c r="M11" s="3"/>
      <c r="N11" s="9"/>
      <c r="O11" s="9"/>
      <c r="P11" s="9"/>
    </row>
    <row r="12" spans="1:17" ht="15" customHeight="1" x14ac:dyDescent="0.25">
      <c r="A12" s="4"/>
      <c r="B12" s="3"/>
      <c r="C12" s="3"/>
      <c r="D12" s="3"/>
      <c r="E12" s="8" t="s">
        <v>34</v>
      </c>
      <c r="F12" s="8" t="s">
        <v>56</v>
      </c>
      <c r="G12" s="8" t="s">
        <v>88</v>
      </c>
      <c r="H12" s="10" t="s">
        <v>121</v>
      </c>
      <c r="I12" s="9"/>
      <c r="J12" s="27">
        <f>6908.52-79</f>
        <v>6829.52</v>
      </c>
      <c r="K12" s="27">
        <f t="shared" ref="K12:L12" si="1">6908.52-79</f>
        <v>6829.52</v>
      </c>
      <c r="L12" s="27">
        <f t="shared" si="1"/>
        <v>6829.52</v>
      </c>
      <c r="M12" s="3"/>
      <c r="N12" s="9"/>
      <c r="O12" s="9"/>
      <c r="P12" s="9"/>
    </row>
    <row r="13" spans="1:17" ht="15" customHeight="1" x14ac:dyDescent="0.25">
      <c r="A13" s="4"/>
      <c r="B13" s="3"/>
      <c r="C13" s="3"/>
      <c r="D13" s="3"/>
      <c r="E13" s="8" t="s">
        <v>34</v>
      </c>
      <c r="F13" s="8" t="s">
        <v>56</v>
      </c>
      <c r="G13" s="8" t="s">
        <v>88</v>
      </c>
      <c r="H13" s="10" t="s">
        <v>122</v>
      </c>
      <c r="I13" s="9"/>
      <c r="J13" s="27">
        <f>375+79</f>
        <v>454</v>
      </c>
      <c r="K13" s="27">
        <f t="shared" ref="K13:L13" si="2">375+79</f>
        <v>454</v>
      </c>
      <c r="L13" s="27">
        <f t="shared" si="2"/>
        <v>454</v>
      </c>
      <c r="M13" s="3"/>
      <c r="N13" s="9"/>
      <c r="O13" s="9"/>
      <c r="P13" s="9"/>
    </row>
    <row r="14" spans="1:17" ht="70.5" customHeight="1" x14ac:dyDescent="0.25">
      <c r="A14" s="4" t="s">
        <v>24</v>
      </c>
      <c r="B14" s="3" t="s">
        <v>62</v>
      </c>
      <c r="C14" s="3" t="s">
        <v>85</v>
      </c>
      <c r="D14" s="3"/>
      <c r="E14" s="8" t="s">
        <v>34</v>
      </c>
      <c r="F14" s="8" t="s">
        <v>56</v>
      </c>
      <c r="G14" s="8" t="s">
        <v>89</v>
      </c>
      <c r="H14" s="10" t="s">
        <v>39</v>
      </c>
      <c r="I14" s="9" t="s">
        <v>40</v>
      </c>
      <c r="J14" s="27">
        <f>SUM(J15:J16)</f>
        <v>2746.5</v>
      </c>
      <c r="K14" s="27">
        <f t="shared" ref="K14:L14" si="3">SUM(K15:K16)</f>
        <v>2746.5</v>
      </c>
      <c r="L14" s="27">
        <f t="shared" si="3"/>
        <v>2746.5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34</v>
      </c>
      <c r="F15" s="8" t="s">
        <v>56</v>
      </c>
      <c r="G15" s="8" t="s">
        <v>89</v>
      </c>
      <c r="H15" s="10" t="s">
        <v>120</v>
      </c>
      <c r="I15" s="9"/>
      <c r="J15" s="11">
        <v>2467.6999999999998</v>
      </c>
      <c r="K15" s="11">
        <v>2467.6999999999998</v>
      </c>
      <c r="L15" s="11">
        <v>2467.6999999999998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34</v>
      </c>
      <c r="F16" s="8" t="s">
        <v>56</v>
      </c>
      <c r="G16" s="8" t="s">
        <v>89</v>
      </c>
      <c r="H16" s="10" t="s">
        <v>121</v>
      </c>
      <c r="I16" s="9"/>
      <c r="J16" s="11">
        <v>278.8</v>
      </c>
      <c r="K16" s="11">
        <v>278.8</v>
      </c>
      <c r="L16" s="11">
        <v>278.8</v>
      </c>
      <c r="M16" s="3"/>
      <c r="N16" s="9"/>
      <c r="O16" s="9"/>
      <c r="P16" s="9"/>
    </row>
    <row r="17" spans="1:16" ht="38.25" customHeight="1" x14ac:dyDescent="0.25">
      <c r="A17" s="39" t="s">
        <v>105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18.5" customHeight="1" x14ac:dyDescent="0.25">
      <c r="A18" s="14" t="s">
        <v>27</v>
      </c>
      <c r="B18" s="14" t="s">
        <v>130</v>
      </c>
      <c r="C18" s="14"/>
      <c r="D18" s="14"/>
      <c r="E18" s="15" t="s">
        <v>34</v>
      </c>
      <c r="F18" s="15" t="s">
        <v>42</v>
      </c>
      <c r="G18" s="15" t="s">
        <v>92</v>
      </c>
      <c r="H18" s="16" t="s">
        <v>39</v>
      </c>
      <c r="I18" s="17" t="s">
        <v>40</v>
      </c>
      <c r="J18" s="18">
        <f>SUM(J19:J20)</f>
        <v>838.19999999999993</v>
      </c>
      <c r="K18" s="18">
        <f>SUM(K19:K20)</f>
        <v>838.19999999999993</v>
      </c>
      <c r="L18" s="18">
        <f>SUM(L19:L20)</f>
        <v>838.19999999999993</v>
      </c>
      <c r="M18" s="14" t="s">
        <v>114</v>
      </c>
      <c r="N18" s="17">
        <v>55</v>
      </c>
      <c r="O18" s="17">
        <v>55</v>
      </c>
      <c r="P18" s="17">
        <v>55</v>
      </c>
    </row>
    <row r="19" spans="1:16" ht="149.25" customHeight="1" x14ac:dyDescent="0.25">
      <c r="A19" s="4" t="s">
        <v>28</v>
      </c>
      <c r="B19" s="3" t="s">
        <v>70</v>
      </c>
      <c r="C19" s="3" t="s">
        <v>84</v>
      </c>
      <c r="D19" s="3"/>
      <c r="E19" s="8" t="s">
        <v>34</v>
      </c>
      <c r="F19" s="8" t="s">
        <v>56</v>
      </c>
      <c r="G19" s="8" t="s">
        <v>90</v>
      </c>
      <c r="H19" s="10" t="s">
        <v>121</v>
      </c>
      <c r="I19" s="9" t="s">
        <v>40</v>
      </c>
      <c r="J19" s="11">
        <f>638.9+19.3</f>
        <v>658.19999999999993</v>
      </c>
      <c r="K19" s="11">
        <f t="shared" ref="K19:L19" si="4">638.9+19.3</f>
        <v>658.19999999999993</v>
      </c>
      <c r="L19" s="11">
        <f t="shared" si="4"/>
        <v>658.19999999999993</v>
      </c>
      <c r="M19" s="3"/>
      <c r="N19" s="3"/>
      <c r="O19" s="3"/>
      <c r="P19" s="5"/>
    </row>
    <row r="20" spans="1:16" ht="192" customHeight="1" x14ac:dyDescent="0.25">
      <c r="A20" s="4" t="s">
        <v>29</v>
      </c>
      <c r="B20" s="3" t="s">
        <v>71</v>
      </c>
      <c r="C20" s="6" t="s">
        <v>83</v>
      </c>
      <c r="D20" s="7"/>
      <c r="E20" s="8" t="s">
        <v>34</v>
      </c>
      <c r="F20" s="8" t="s">
        <v>56</v>
      </c>
      <c r="G20" s="8" t="s">
        <v>91</v>
      </c>
      <c r="H20" s="10" t="s">
        <v>121</v>
      </c>
      <c r="I20" s="9" t="s">
        <v>40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56.25" customHeight="1" x14ac:dyDescent="0.25">
      <c r="A21" s="39" t="s">
        <v>106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66" customHeight="1" x14ac:dyDescent="0.25">
      <c r="A22" s="14" t="s">
        <v>72</v>
      </c>
      <c r="B22" s="14" t="s">
        <v>131</v>
      </c>
      <c r="C22" s="14"/>
      <c r="D22" s="14"/>
      <c r="E22" s="15" t="s">
        <v>34</v>
      </c>
      <c r="F22" s="15" t="s">
        <v>42</v>
      </c>
      <c r="G22" s="15" t="s">
        <v>93</v>
      </c>
      <c r="H22" s="16" t="s">
        <v>39</v>
      </c>
      <c r="I22" s="17" t="s">
        <v>40</v>
      </c>
      <c r="J22" s="18">
        <f>SUM(J23:J29)</f>
        <v>65853.399999999994</v>
      </c>
      <c r="K22" s="18">
        <f t="shared" ref="K22:L22" si="5">SUM(K23:K29)</f>
        <v>65853.399999999994</v>
      </c>
      <c r="L22" s="18">
        <f t="shared" si="5"/>
        <v>65853.399999999994</v>
      </c>
      <c r="M22" s="40" t="s">
        <v>116</v>
      </c>
      <c r="N22" s="21">
        <v>1</v>
      </c>
      <c r="O22" s="21">
        <v>1</v>
      </c>
      <c r="P22" s="21">
        <v>1</v>
      </c>
    </row>
    <row r="23" spans="1:16" ht="140.25" customHeight="1" x14ac:dyDescent="0.25">
      <c r="A23" s="4" t="s">
        <v>74</v>
      </c>
      <c r="B23" s="3" t="s">
        <v>73</v>
      </c>
      <c r="C23" s="3" t="s">
        <v>82</v>
      </c>
      <c r="D23" s="3"/>
      <c r="E23" s="8" t="s">
        <v>34</v>
      </c>
      <c r="F23" s="8" t="s">
        <v>56</v>
      </c>
      <c r="G23" s="8" t="s">
        <v>94</v>
      </c>
      <c r="H23" s="10" t="s">
        <v>39</v>
      </c>
      <c r="I23" s="9" t="s">
        <v>40</v>
      </c>
      <c r="J23" s="11">
        <f>SUM(J24:J26)</f>
        <v>32552.2</v>
      </c>
      <c r="K23" s="11">
        <f t="shared" ref="K23:L23" si="6">SUM(K24:K26)</f>
        <v>32552.2</v>
      </c>
      <c r="L23" s="11">
        <f t="shared" si="6"/>
        <v>32552.2</v>
      </c>
      <c r="M23" s="41"/>
      <c r="N23" s="3"/>
      <c r="O23" s="3"/>
      <c r="P23" s="5"/>
    </row>
    <row r="24" spans="1:16" x14ac:dyDescent="0.25">
      <c r="A24" s="4"/>
      <c r="B24" s="3"/>
      <c r="C24" s="3"/>
      <c r="D24" s="3"/>
      <c r="E24" s="8" t="s">
        <v>34</v>
      </c>
      <c r="F24" s="8" t="s">
        <v>56</v>
      </c>
      <c r="G24" s="8" t="s">
        <v>94</v>
      </c>
      <c r="H24" s="10" t="s">
        <v>120</v>
      </c>
      <c r="I24" s="9"/>
      <c r="J24" s="11">
        <v>30226.2</v>
      </c>
      <c r="K24" s="11">
        <v>30226.2</v>
      </c>
      <c r="L24" s="11">
        <v>30226.2</v>
      </c>
      <c r="M24" s="41"/>
      <c r="N24" s="3"/>
      <c r="O24" s="3"/>
      <c r="P24" s="5"/>
    </row>
    <row r="25" spans="1:16" x14ac:dyDescent="0.25">
      <c r="A25" s="4"/>
      <c r="B25" s="3"/>
      <c r="C25" s="3"/>
      <c r="D25" s="3"/>
      <c r="E25" s="8" t="s">
        <v>34</v>
      </c>
      <c r="F25" s="8" t="s">
        <v>56</v>
      </c>
      <c r="G25" s="8" t="s">
        <v>94</v>
      </c>
      <c r="H25" s="10" t="s">
        <v>121</v>
      </c>
      <c r="I25" s="9"/>
      <c r="J25" s="11">
        <v>2306</v>
      </c>
      <c r="K25" s="11">
        <v>2306</v>
      </c>
      <c r="L25" s="11">
        <v>2306</v>
      </c>
      <c r="M25" s="41"/>
      <c r="N25" s="3"/>
      <c r="O25" s="3"/>
      <c r="P25" s="5"/>
    </row>
    <row r="26" spans="1:16" x14ac:dyDescent="0.25">
      <c r="A26" s="4"/>
      <c r="B26" s="3"/>
      <c r="C26" s="3"/>
      <c r="D26" s="3"/>
      <c r="E26" s="8" t="s">
        <v>34</v>
      </c>
      <c r="F26" s="8" t="s">
        <v>56</v>
      </c>
      <c r="G26" s="8" t="s">
        <v>94</v>
      </c>
      <c r="H26" s="10" t="s">
        <v>122</v>
      </c>
      <c r="I26" s="9"/>
      <c r="J26" s="11">
        <v>20</v>
      </c>
      <c r="K26" s="11">
        <v>20</v>
      </c>
      <c r="L26" s="11">
        <v>20</v>
      </c>
      <c r="M26" s="41"/>
      <c r="N26" s="3"/>
      <c r="O26" s="3"/>
      <c r="P26" s="5"/>
    </row>
    <row r="27" spans="1:16" ht="40.5" customHeight="1" x14ac:dyDescent="0.25">
      <c r="A27" s="4" t="s">
        <v>75</v>
      </c>
      <c r="B27" s="3" t="s">
        <v>77</v>
      </c>
      <c r="C27" s="6" t="s">
        <v>68</v>
      </c>
      <c r="D27" s="7"/>
      <c r="E27" s="8" t="s">
        <v>34</v>
      </c>
      <c r="F27" s="8" t="s">
        <v>56</v>
      </c>
      <c r="G27" s="8" t="s">
        <v>95</v>
      </c>
      <c r="H27" s="10" t="s">
        <v>121</v>
      </c>
      <c r="I27" s="9" t="s">
        <v>40</v>
      </c>
      <c r="J27" s="11">
        <f>250-74</f>
        <v>176</v>
      </c>
      <c r="K27" s="11">
        <v>250</v>
      </c>
      <c r="L27" s="11">
        <v>250</v>
      </c>
      <c r="M27" s="41"/>
      <c r="N27" s="7"/>
      <c r="O27" s="7"/>
      <c r="P27" s="5"/>
    </row>
    <row r="28" spans="1:16" ht="54" customHeight="1" x14ac:dyDescent="0.25">
      <c r="A28" s="4" t="s">
        <v>76</v>
      </c>
      <c r="B28" s="3" t="s">
        <v>137</v>
      </c>
      <c r="C28" s="6" t="s">
        <v>68</v>
      </c>
      <c r="D28" s="7"/>
      <c r="E28" s="8" t="s">
        <v>34</v>
      </c>
      <c r="F28" s="8" t="s">
        <v>56</v>
      </c>
      <c r="G28" s="8" t="s">
        <v>95</v>
      </c>
      <c r="H28" s="10" t="s">
        <v>133</v>
      </c>
      <c r="I28" s="9" t="s">
        <v>40</v>
      </c>
      <c r="J28" s="11">
        <v>74</v>
      </c>
      <c r="K28" s="11"/>
      <c r="L28" s="11"/>
      <c r="M28" s="41"/>
      <c r="N28" s="7"/>
      <c r="O28" s="7"/>
      <c r="P28" s="5"/>
    </row>
    <row r="29" spans="1:16" ht="117.75" customHeight="1" x14ac:dyDescent="0.25">
      <c r="A29" s="4" t="s">
        <v>136</v>
      </c>
      <c r="B29" s="3" t="s">
        <v>78</v>
      </c>
      <c r="C29" s="6" t="s">
        <v>119</v>
      </c>
      <c r="D29" s="7"/>
      <c r="E29" s="8" t="s">
        <v>34</v>
      </c>
      <c r="F29" s="8" t="s">
        <v>56</v>
      </c>
      <c r="G29" s="8" t="s">
        <v>96</v>
      </c>
      <c r="H29" s="10" t="s">
        <v>133</v>
      </c>
      <c r="I29" s="9" t="s">
        <v>40</v>
      </c>
      <c r="J29" s="11">
        <v>499</v>
      </c>
      <c r="K29" s="11">
        <v>499</v>
      </c>
      <c r="L29" s="11">
        <v>499</v>
      </c>
      <c r="M29" s="48"/>
      <c r="N29" s="7"/>
      <c r="O29" s="7"/>
      <c r="P29" s="5"/>
    </row>
    <row r="30" spans="1:16" ht="31.5" customHeight="1" x14ac:dyDescent="0.25">
      <c r="A30" s="39" t="s">
        <v>107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69.75" customHeight="1" x14ac:dyDescent="0.25">
      <c r="A31" s="14" t="s">
        <v>79</v>
      </c>
      <c r="B31" s="14" t="s">
        <v>132</v>
      </c>
      <c r="C31" s="14" t="s">
        <v>118</v>
      </c>
      <c r="D31" s="14"/>
      <c r="E31" s="15" t="s">
        <v>34</v>
      </c>
      <c r="F31" s="15" t="s">
        <v>97</v>
      </c>
      <c r="G31" s="15" t="s">
        <v>99</v>
      </c>
      <c r="H31" s="16" t="s">
        <v>39</v>
      </c>
      <c r="I31" s="17" t="s">
        <v>40</v>
      </c>
      <c r="J31" s="18">
        <f>J32</f>
        <v>490</v>
      </c>
      <c r="K31" s="18">
        <f t="shared" ref="K31:L31" si="7">K32</f>
        <v>490</v>
      </c>
      <c r="L31" s="18">
        <f t="shared" si="7"/>
        <v>490</v>
      </c>
      <c r="M31" s="40" t="s">
        <v>117</v>
      </c>
      <c r="N31" s="17">
        <v>85</v>
      </c>
      <c r="O31" s="17">
        <v>85</v>
      </c>
      <c r="P31" s="17">
        <v>85</v>
      </c>
    </row>
    <row r="32" spans="1:16" ht="65.25" customHeight="1" x14ac:dyDescent="0.25">
      <c r="A32" s="4" t="s">
        <v>80</v>
      </c>
      <c r="B32" s="3" t="s">
        <v>81</v>
      </c>
      <c r="C32" s="3" t="s">
        <v>118</v>
      </c>
      <c r="D32" s="3"/>
      <c r="E32" s="8" t="s">
        <v>34</v>
      </c>
      <c r="F32" s="8" t="s">
        <v>98</v>
      </c>
      <c r="G32" s="8" t="s">
        <v>100</v>
      </c>
      <c r="H32" s="10" t="s">
        <v>133</v>
      </c>
      <c r="I32" s="9" t="s">
        <v>40</v>
      </c>
      <c r="J32" s="11">
        <v>490</v>
      </c>
      <c r="K32" s="11">
        <v>490</v>
      </c>
      <c r="L32" s="11">
        <v>490</v>
      </c>
      <c r="M32" s="48"/>
      <c r="N32" s="3"/>
      <c r="O32" s="3"/>
      <c r="P32" s="5"/>
    </row>
    <row r="33" spans="1:16" ht="15.75" customHeight="1" x14ac:dyDescent="0.25">
      <c r="A33" s="35" t="s">
        <v>123</v>
      </c>
      <c r="B33" s="36"/>
      <c r="C33" s="36"/>
      <c r="D33" s="36"/>
      <c r="E33" s="36"/>
      <c r="F33" s="36"/>
      <c r="G33" s="36"/>
      <c r="H33" s="36"/>
      <c r="I33" s="37"/>
      <c r="J33" s="11">
        <f>J31+J22+J18+J9</f>
        <v>98383.54</v>
      </c>
      <c r="K33" s="11">
        <f>K31+K22+K18+K9</f>
        <v>98383.54</v>
      </c>
      <c r="L33" s="11">
        <f>L31+L22+L18+L9</f>
        <v>98383.54</v>
      </c>
      <c r="M33" s="25"/>
      <c r="N33" s="22"/>
      <c r="O33" s="22"/>
      <c r="P33" s="5"/>
    </row>
    <row r="34" spans="1:16" ht="15.75" customHeight="1" x14ac:dyDescent="0.25">
      <c r="A34" s="35" t="s">
        <v>125</v>
      </c>
      <c r="B34" s="36"/>
      <c r="C34" s="36"/>
      <c r="D34" s="36"/>
      <c r="E34" s="36"/>
      <c r="F34" s="36"/>
      <c r="G34" s="36"/>
      <c r="H34" s="36"/>
      <c r="I34" s="37"/>
      <c r="J34" s="11">
        <f>J33</f>
        <v>98383.54</v>
      </c>
      <c r="K34" s="11">
        <f t="shared" ref="K34:L34" si="8">K33</f>
        <v>98383.54</v>
      </c>
      <c r="L34" s="11">
        <f t="shared" si="8"/>
        <v>98383.54</v>
      </c>
      <c r="M34" s="23"/>
      <c r="N34" s="22"/>
      <c r="O34" s="22"/>
      <c r="P34" s="5"/>
    </row>
  </sheetData>
  <mergeCells count="28">
    <mergeCell ref="A33:I33"/>
    <mergeCell ref="A34:I34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  <mergeCell ref="M31:M32"/>
    <mergeCell ref="J5:J6"/>
    <mergeCell ref="K5:K6"/>
    <mergeCell ref="L5:L6"/>
    <mergeCell ref="A30:P30"/>
    <mergeCell ref="A7:P7"/>
    <mergeCell ref="A8:P8"/>
    <mergeCell ref="A17:P17"/>
    <mergeCell ref="A21:P21"/>
    <mergeCell ref="M22:M29"/>
  </mergeCells>
  <pageMargins left="0.70866141732283472" right="0.27" top="0.54" bottom="0.32" header="0.51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</vt:lpstr>
      <vt:lpstr>Пр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2016-10-10T07:03:41Z</cp:lastPrinted>
  <dcterms:created xsi:type="dcterms:W3CDTF">2015-10-27T10:53:45Z</dcterms:created>
  <dcterms:modified xsi:type="dcterms:W3CDTF">2016-10-10T07:04:51Z</dcterms:modified>
</cp:coreProperties>
</file>