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Документ" sheetId="1" r:id="rId1"/>
  </sheets>
  <definedNames>
    <definedName name="_xlnm.Print_Titles" localSheetId="0">'Документ'!$3:$3</definedName>
  </definedNames>
  <calcPr fullCalcOnLoad="1"/>
</workbook>
</file>

<file path=xl/sharedStrings.xml><?xml version="1.0" encoding="utf-8"?>
<sst xmlns="http://schemas.openxmlformats.org/spreadsheetml/2006/main" count="118" uniqueCount="97">
  <si>
    <t xml:space="preserve">  Реализация мероприятий по модернизации региональной системы дошкольного образования </t>
  </si>
  <si>
    <t xml:space="preserve">  Обеспечение государственных гарантий реализации прав на получение общедоступного и бесплатного дошкольного образования</t>
  </si>
  <si>
    <t xml:space="preserve">  Социальная поддержка детей-инвалидов дошкольного возраста</t>
  </si>
  <si>
    <t xml:space="preserve">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</si>
  <si>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Подпрограмма "Развитие общего и дополнительного образования детей в округе Муром на 2014-2016 годы" </t>
  </si>
  <si>
    <t xml:space="preserve">  Обеспечение деятельности учреждений по внешкольной работе с детьми </t>
  </si>
  <si>
    <t xml:space="preserve">  Обеспечение деятельности общеобразовательных учреждений</t>
  </si>
  <si>
    <t xml:space="preserve">  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Российской Федерации от 1 июня 2012 года № 761 </t>
  </si>
  <si>
    <t xml:space="preserve">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</si>
  <si>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 xml:space="preserve">  Поощрение лучших учителей </t>
  </si>
  <si>
    <t xml:space="preserve">  Расходы на оснащение пунктов проведения экзаменов системами видеонаблюдения при проведении государственной итоговой аттестации по образовательным программам среднего общего образования </t>
  </si>
  <si>
    <t>Подпрограмма "Доступная среда" на 2014-2016 годы"</t>
  </si>
  <si>
    <t xml:space="preserve">  Создание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 и автотранспортом </t>
  </si>
  <si>
    <t xml:space="preserve">  Софинансирование расходов на создание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 и автотранспортом </t>
  </si>
  <si>
    <t xml:space="preserve">  Содержание ребенка в семье опекуна и приемной семье, а также вознаграждение, причитающееся приемному родителю, в части выплат приемной семье на содержание подопечных детей </t>
  </si>
  <si>
    <t xml:space="preserve">  Содержание ребенка в семье опекуна и приемной семье, а также вознаграждение, причитающееся приемному родителю, в части вознаграждения, причитающегося приемному родителю</t>
  </si>
  <si>
    <t xml:space="preserve">  Содержание ребенка в семье опекуна и приемной семье, а также вознаграждение, причитающееся приемному родителю, в части выплат семьям опекунов на содержание подопечных детей </t>
  </si>
  <si>
    <t xml:space="preserve">  Строительство (реконструкция) объектов муниципальной собственности округа в целях увеличения мощности МБДОУ "Детский сад №29" (пристрой к зданию по адресу: г.Муром, ул.Лакина, дом 34)</t>
  </si>
  <si>
    <t xml:space="preserve">  Софинансирование капитальных вложений в объекты муниципальной собственности в целях увеличения мощности МБДОУ "Детский сад №29" (пристрой к зданию по адресу: г.Муром, ул.Лакина, дом 34) </t>
  </si>
  <si>
    <t xml:space="preserve">  Строительство (реконструкция) объектов муниципальной собственности округа в целях увеличения мощности МБДОУ "Детский сад №90" (пристрой к зданию по адресу: г.Муром, ул.Серова, дом 15)</t>
  </si>
  <si>
    <t xml:space="preserve">  Софинансирование капитальных вложений в объекты муниципальной собственности в целях увеличения мощности МБДОУ "Детский сад №90" (пристрой к зданию по адресу: г.Муром, ул.Серова, дом 15) </t>
  </si>
  <si>
    <t>Муниципальная программа  "Энергосбережение и повышение энергетической эффективности в округе Муром на 2014-2016 годы"</t>
  </si>
  <si>
    <t xml:space="preserve">  Модернизация систем уличного наружного освещения округа Муром </t>
  </si>
  <si>
    <t xml:space="preserve">  Внедрение геоинформационных систем на транспортном комплексе коммунальной техники для оптимизации расходов на горюче-смазочные материалы </t>
  </si>
  <si>
    <t xml:space="preserve">  Реализация мероприятий </t>
  </si>
  <si>
    <t xml:space="preserve">  Мероприятия по снижению потребления электрической и тепловой энергии </t>
  </si>
  <si>
    <t xml:space="preserve">  Внедрение геоинформационных систем на транспортном комплексе коммунальной техники для оптимизации расходов на горючесмазочные материалы </t>
  </si>
  <si>
    <t>Муниципальная программа "Устойчивое развитие сельских территорий округа Муром на 2014-2016 годы"</t>
  </si>
  <si>
    <t xml:space="preserve">  Строительство водопроводных станций первого подъема и водопроводной сети д.Орлово округа Муром Владимирской области </t>
  </si>
  <si>
    <t>Муниципальная программа "Социальное жилье на 2014-2016 годы"</t>
  </si>
  <si>
    <t xml:space="preserve">  Строительство жилья и приобретение жилых помещений </t>
  </si>
  <si>
    <t>Муниципальная программа "Содействие развитию футбола в округе Муром на 2014-2016 годы"</t>
  </si>
  <si>
    <t>ИТОГО расходов:</t>
  </si>
  <si>
    <t xml:space="preserve">Наименование </t>
  </si>
  <si>
    <t>План на 2014 год</t>
  </si>
  <si>
    <t>Исполнено за год</t>
  </si>
  <si>
    <t>% испол-нения</t>
  </si>
  <si>
    <t>тыс. руб.</t>
  </si>
  <si>
    <t>Муниципальная инвестиционная программа округа Муром на 2014-2016 годы</t>
  </si>
  <si>
    <t>Муниципальная программа "Модернизация объектов коммунальной инфраструктуры округа Муром на 2014-2016 годы"</t>
  </si>
  <si>
    <t xml:space="preserve">  Муниципальная программа "Реконструкция и капитальный ремонт общего имущества многоквартирных домов в округе Муром на 2014-2016 годы"</t>
  </si>
  <si>
    <t>Муниципальная программа по приведению в нормативное состояние автомобильных дорог общего пользования местного значения  в округе Муром на 2014-2016 годы</t>
  </si>
  <si>
    <t>Муниципальная программа 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округе Муром до 2016 года"</t>
  </si>
  <si>
    <t>Муниципальная программа по обеспечению безопасности дорожного движения в округе Муром на 2014-2016 годы</t>
  </si>
  <si>
    <t>Муниципальная программа "Обеспечение жильем молодых семей округа Муром  на 2014-2016 годы"</t>
  </si>
  <si>
    <t xml:space="preserve">  Муниципальная программа "Переселение граждан из аварийного жилищного фонда с учетом необходимости развития малоэтажного жилищного строительства в 2014-2016 годах"</t>
  </si>
  <si>
    <t>Муниципальная программа "Комплексные меры по профилактике правонарушений в округе Муром на 2014-2016 годы"</t>
  </si>
  <si>
    <t>Муниципальная программа "Комплексные меры противодействия злоупотреблению наркотиками и их незаконному обороту в округе Муром на 2014-2016 годы"</t>
  </si>
  <si>
    <t>Муниципальная программа содействия развитию малого и среднего предпринимательства в округе Муром на 2014-2016 годы</t>
  </si>
  <si>
    <t>Муниципальная программа "Муниципальная поддержка общественных организаций, гражданских инициатив и оказание социальной помощи населению округа Муром на 2014-2016 годы"</t>
  </si>
  <si>
    <t xml:space="preserve"> Муниципальная программа 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округе Муром на 2014-2016 годы"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</si>
  <si>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2014-2016 годы"</t>
  </si>
  <si>
    <t>Муниципальная программа управления муниципальными финансами и муниципальным долгом округа Муром на 2014-2016 годы</t>
  </si>
  <si>
    <t xml:space="preserve">  Строительство (реконструкция) объектов муниципальной собственности округа </t>
  </si>
  <si>
    <t xml:space="preserve">  Расходы на проведение мероприятий </t>
  </si>
  <si>
    <t xml:space="preserve">Подпрограмма "Уплата взносов на капитальный ремонт общего имущества за жилые и нежилые помещения многоквартирных домов домов округа Муром" </t>
  </si>
  <si>
    <t xml:space="preserve"> 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</si>
  <si>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 xml:space="preserve">  Обеспечение жильем молодых семей </t>
  </si>
  <si>
    <t xml:space="preserve">  Обеспечение мероприятий по переселению граждан из аварийного жилищного фонда с учетом необходимости развития малоэтажного жилищного строительства (Фонд содействия развитию ЖКХ)</t>
  </si>
  <si>
    <t xml:space="preserve">  Обеспечение мероприятий по переселению граждан из аварийного жилищного фонда с учетом необходимости развития малоэтажного жилищного строительства (областной бюджет)</t>
  </si>
  <si>
    <t xml:space="preserve">  Обеспечение мероприятий по переселению граждан из аварийного жилищного фонда с учетом необходимости развития малоэтажного жилищного строительства (бюджет округа)</t>
  </si>
  <si>
    <t xml:space="preserve">  Расходы на проведение мероприятий</t>
  </si>
  <si>
    <t xml:space="preserve">  Обеспечение безопасных условий жизнедеятельности на территории области </t>
  </si>
  <si>
    <t xml:space="preserve">  Профилактика правонарушений среди несовершеннолетних и молодежи </t>
  </si>
  <si>
    <t xml:space="preserve">  Повышение уровня правовых знаний </t>
  </si>
  <si>
    <t xml:space="preserve">  Обеспечение деятельности  муниципального бюджетного учреждения "Муромский бизнес-инкубатор" </t>
  </si>
  <si>
    <t xml:space="preserve">  Государственная поддержка малого и среднего предпринимательства , включая крестьянские (фермерские) хозяйства</t>
  </si>
  <si>
    <t xml:space="preserve">  Обеспечение деятельности казенных учреждений, подведомственных администрации округа</t>
  </si>
  <si>
    <t xml:space="preserve">  Оказание поддержки общественным организациям </t>
  </si>
  <si>
    <t xml:space="preserve">  Помощь гражданам, оказавшимся в трудной жизненной ситуации </t>
  </si>
  <si>
    <t xml:space="preserve">  Поддержка института семьи </t>
  </si>
  <si>
    <t xml:space="preserve">  Материальная помощь родителям детей, больных сахарным диабетом</t>
  </si>
  <si>
    <t xml:space="preserve">  Создание многофункционального центра предоставления государственных и муниципальных услуг </t>
  </si>
  <si>
    <t xml:space="preserve">  Завершение работ по созданию сети многофункциональных центров предоставления государственных и муниципальных услуг </t>
  </si>
  <si>
    <t xml:space="preserve">  Создание сети многофункциональных центров предоставления государственных и муниципальных услуг на территории Владимирской области</t>
  </si>
  <si>
    <t>Подпрограмма "Нормативно-методическое обеспечение и организация бюджетного процесса в округе Муром на 2014-2016 годы"</t>
  </si>
  <si>
    <t xml:space="preserve">  Расходы на выплаты по оплате труда муниципальных служащих органов местного самоуправления </t>
  </si>
  <si>
    <t xml:space="preserve">  Расходы на обеспечение функций органов местного самоуправления </t>
  </si>
  <si>
    <t xml:space="preserve"> Подпрограмма "Управление муниципальным долгом округа Муром в 2014-2016 годах"</t>
  </si>
  <si>
    <t xml:space="preserve">  Процентные платежи по муниципальному долгу </t>
  </si>
  <si>
    <t>Подпрограмма "Повышение эффективности бюджетных расходов округа Муром на период до 2016 года"</t>
  </si>
  <si>
    <t>Муниципальная программа "Совершенствование организации отдыха детей и подростков округа Муром на 2014-2016 годы"</t>
  </si>
  <si>
    <t xml:space="preserve">  Софинансирование расходов по оздоровлению детей в каникулярное время </t>
  </si>
  <si>
    <t>Муниципальная программа "Совершенствование организации питания обучающихся общеобразовательных учреждений округа Муром на 2014-2017 годы"</t>
  </si>
  <si>
    <t xml:space="preserve">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организациях, в частных общеобразовательных организациях по имеющим государственную аккредитацию основным общеобразовательным программам </t>
  </si>
  <si>
    <t>Муниципальная программа "Развитие образования в округе Муром на 2014-2016 годы"</t>
  </si>
  <si>
    <t xml:space="preserve">  Расходы на выплаты по оплате труда муниципальных служащих органов местного самоуправления</t>
  </si>
  <si>
    <t xml:space="preserve">  Обеспечение деятельности учреждений, обеспечивающих предоставление услуг в сфере образования</t>
  </si>
  <si>
    <t xml:space="preserve">  Обеспечение деятельности централизованных бухгалтерий </t>
  </si>
  <si>
    <t xml:space="preserve">  Исполнение судебных актов </t>
  </si>
  <si>
    <t xml:space="preserve">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</si>
  <si>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  Обеспечение полномочий по организации и осуществлению деятельности по опеке и попечительству в отношении несовершеннолетних граждан </t>
  </si>
  <si>
    <t xml:space="preserve">  Предоставление мер социальной поддержки по оплате жилья и коммунальных услуг отдельным категориям граждан муниципальной системы образования </t>
  </si>
  <si>
    <t xml:space="preserve">Подпрограмма "Развитие дошкольного образования в округе Муром на 2014-2016 годы" </t>
  </si>
  <si>
    <t xml:space="preserve">  Модернизация дошкольного образования </t>
  </si>
  <si>
    <t xml:space="preserve">  Обеспечение деятельности детских дошкольных учреждений </t>
  </si>
  <si>
    <t>Исполнение объема расходов округа Муром, формируемых в рамках муниципальных программ, за 2014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</si>
</sst>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2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22">
    <xf numFmtId="0" fontId="0" fillId="2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8" fontId="4" fillId="0" borderId="10" xfId="0" applyNumberFormat="1" applyFont="1" applyFill="1" applyBorder="1" applyAlignment="1">
      <alignment horizontal="center" vertical="center" shrinkToFit="1"/>
    </xf>
    <xf numFmtId="168" fontId="2" fillId="0" borderId="10" xfId="0" applyNumberFormat="1" applyFont="1" applyFill="1" applyBorder="1" applyAlignment="1">
      <alignment horizontal="center" vertical="center" shrinkToFit="1"/>
    </xf>
    <xf numFmtId="168" fontId="3" fillId="0" borderId="10" xfId="0" applyNumberFormat="1" applyFont="1" applyFill="1" applyBorder="1" applyAlignment="1">
      <alignment horizontal="center" vertical="center" shrinkToFit="1"/>
    </xf>
    <xf numFmtId="168" fontId="5" fillId="0" borderId="10" xfId="0" applyNumberFormat="1" applyFont="1" applyFill="1" applyBorder="1" applyAlignment="1">
      <alignment horizontal="center" vertical="center" shrinkToFit="1"/>
    </xf>
    <xf numFmtId="168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D2"/>
    </sheetView>
  </sheetViews>
  <sheetFormatPr defaultColWidth="9.00390625" defaultRowHeight="12.75"/>
  <cols>
    <col min="1" max="1" width="59.375" style="1" customWidth="1"/>
    <col min="2" max="4" width="11.75390625" style="1" customWidth="1"/>
    <col min="5" max="5" width="11.75390625" style="1" bestFit="1" customWidth="1"/>
    <col min="6" max="16384" width="9.125" style="1" customWidth="1"/>
  </cols>
  <sheetData>
    <row r="1" spans="1:4" ht="31.5" customHeight="1">
      <c r="A1" s="19" t="s">
        <v>96</v>
      </c>
      <c r="B1" s="19"/>
      <c r="C1" s="19"/>
      <c r="D1" s="19"/>
    </row>
    <row r="2" spans="1:4" ht="15.75">
      <c r="A2" s="20" t="s">
        <v>37</v>
      </c>
      <c r="B2" s="20"/>
      <c r="C2" s="20"/>
      <c r="D2" s="20"/>
    </row>
    <row r="3" spans="1:4" ht="31.5">
      <c r="A3" s="2" t="s">
        <v>33</v>
      </c>
      <c r="B3" s="2" t="s">
        <v>34</v>
      </c>
      <c r="C3" s="2" t="s">
        <v>35</v>
      </c>
      <c r="D3" s="2" t="s">
        <v>36</v>
      </c>
    </row>
    <row r="4" spans="1:4" s="8" customFormat="1" ht="31.5">
      <c r="A4" s="6" t="s">
        <v>38</v>
      </c>
      <c r="B4" s="7">
        <f>B5</f>
        <v>240.7212</v>
      </c>
      <c r="C4" s="7">
        <f>C5</f>
        <v>240.72117</v>
      </c>
      <c r="D4" s="14">
        <f>C4/B4*100</f>
        <v>99.99998753744997</v>
      </c>
    </row>
    <row r="5" spans="1:4" ht="31.5">
      <c r="A5" s="3" t="s">
        <v>53</v>
      </c>
      <c r="B5" s="15">
        <v>240.7212</v>
      </c>
      <c r="C5" s="15">
        <v>240.72117</v>
      </c>
      <c r="D5" s="15">
        <f>C5/B5*100</f>
        <v>99.99998753744997</v>
      </c>
    </row>
    <row r="6" spans="1:4" s="8" customFormat="1" ht="47.25">
      <c r="A6" s="9" t="s">
        <v>39</v>
      </c>
      <c r="B6" s="14">
        <f>SUM(B7:B8)</f>
        <v>29551.6775</v>
      </c>
      <c r="C6" s="14">
        <f>SUM(C7:C8)</f>
        <v>29534.593920000003</v>
      </c>
      <c r="D6" s="16">
        <f aca="true" t="shared" si="0" ref="D6:D94">C6/B6*100</f>
        <v>99.94219082825333</v>
      </c>
    </row>
    <row r="7" spans="1:4" ht="15.75">
      <c r="A7" s="3" t="s">
        <v>54</v>
      </c>
      <c r="B7" s="15">
        <v>67</v>
      </c>
      <c r="C7" s="15">
        <v>67</v>
      </c>
      <c r="D7" s="15">
        <f t="shared" si="0"/>
        <v>100</v>
      </c>
    </row>
    <row r="8" spans="1:4" ht="31.5">
      <c r="A8" s="3" t="s">
        <v>53</v>
      </c>
      <c r="B8" s="15">
        <v>29484.6775</v>
      </c>
      <c r="C8" s="15">
        <v>29467.593920000003</v>
      </c>
      <c r="D8" s="15">
        <f t="shared" si="0"/>
        <v>99.94205946461514</v>
      </c>
    </row>
    <row r="9" spans="1:4" s="8" customFormat="1" ht="63">
      <c r="A9" s="9" t="s">
        <v>40</v>
      </c>
      <c r="B9" s="14">
        <f>B10</f>
        <v>15260</v>
      </c>
      <c r="C9" s="14">
        <f>C10</f>
        <v>14409.83864</v>
      </c>
      <c r="D9" s="14">
        <f t="shared" si="0"/>
        <v>94.4288246395806</v>
      </c>
    </row>
    <row r="10" spans="1:4" s="11" customFormat="1" ht="47.25" customHeight="1">
      <c r="A10" s="10" t="s">
        <v>55</v>
      </c>
      <c r="B10" s="17">
        <f>B11</f>
        <v>15260</v>
      </c>
      <c r="C10" s="17">
        <f>C11</f>
        <v>14409.83864</v>
      </c>
      <c r="D10" s="17">
        <f t="shared" si="0"/>
        <v>94.4288246395806</v>
      </c>
    </row>
    <row r="11" spans="1:4" ht="15.75">
      <c r="A11" s="3" t="s">
        <v>54</v>
      </c>
      <c r="B11" s="15">
        <v>15260</v>
      </c>
      <c r="C11" s="15">
        <v>14409.83864</v>
      </c>
      <c r="D11" s="15">
        <f t="shared" si="0"/>
        <v>94.4288246395806</v>
      </c>
    </row>
    <row r="12" spans="1:4" s="8" customFormat="1" ht="63">
      <c r="A12" s="9" t="s">
        <v>41</v>
      </c>
      <c r="B12" s="14">
        <f>B13</f>
        <v>113150.70587</v>
      </c>
      <c r="C12" s="14">
        <f>C13</f>
        <v>112211.99012</v>
      </c>
      <c r="D12" s="14">
        <f t="shared" si="0"/>
        <v>99.17038453911326</v>
      </c>
    </row>
    <row r="13" spans="1:4" ht="15.75">
      <c r="A13" s="3" t="s">
        <v>54</v>
      </c>
      <c r="B13" s="15">
        <v>113150.70587</v>
      </c>
      <c r="C13" s="15">
        <v>112211.99012</v>
      </c>
      <c r="D13" s="15">
        <f t="shared" si="0"/>
        <v>99.17038453911326</v>
      </c>
    </row>
    <row r="14" spans="1:4" s="8" customFormat="1" ht="94.5" customHeight="1">
      <c r="A14" s="9" t="s">
        <v>42</v>
      </c>
      <c r="B14" s="14">
        <f>B15+B16</f>
        <v>10325.611499999999</v>
      </c>
      <c r="C14" s="14">
        <f>C15+C16</f>
        <v>8613.82733</v>
      </c>
      <c r="D14" s="14">
        <f t="shared" si="0"/>
        <v>83.4219583992677</v>
      </c>
    </row>
    <row r="15" spans="1:5" ht="15.75">
      <c r="A15" s="3" t="s">
        <v>54</v>
      </c>
      <c r="B15" s="15">
        <v>4249.1015</v>
      </c>
      <c r="C15" s="15">
        <v>4233.29533</v>
      </c>
      <c r="D15" s="15">
        <f t="shared" si="0"/>
        <v>99.62801147489651</v>
      </c>
      <c r="E15" s="4"/>
    </row>
    <row r="16" spans="1:4" ht="78.75">
      <c r="A16" s="3" t="s">
        <v>56</v>
      </c>
      <c r="B16" s="15">
        <v>6076.51</v>
      </c>
      <c r="C16" s="15">
        <v>4380.532</v>
      </c>
      <c r="D16" s="15">
        <f t="shared" si="0"/>
        <v>72.08960406549154</v>
      </c>
    </row>
    <row r="17" spans="1:4" s="8" customFormat="1" ht="47.25">
      <c r="A17" s="9" t="s">
        <v>43</v>
      </c>
      <c r="B17" s="14">
        <f>B18</f>
        <v>4104.792</v>
      </c>
      <c r="C17" s="14">
        <f>C18</f>
        <v>3957.1458700000003</v>
      </c>
      <c r="D17" s="14">
        <f t="shared" si="0"/>
        <v>96.40307888925919</v>
      </c>
    </row>
    <row r="18" spans="1:4" ht="15.75">
      <c r="A18" s="3" t="s">
        <v>54</v>
      </c>
      <c r="B18" s="15">
        <v>4104.792</v>
      </c>
      <c r="C18" s="15">
        <v>3957.1458700000003</v>
      </c>
      <c r="D18" s="15">
        <f t="shared" si="0"/>
        <v>96.40307888925919</v>
      </c>
    </row>
    <row r="19" spans="1:4" s="8" customFormat="1" ht="31.5">
      <c r="A19" s="9" t="s">
        <v>44</v>
      </c>
      <c r="B19" s="14">
        <f>B20+B21+B22</f>
        <v>8346.393</v>
      </c>
      <c r="C19" s="14">
        <f>C20+C21+C22</f>
        <v>8298.62802</v>
      </c>
      <c r="D19" s="14">
        <f t="shared" si="0"/>
        <v>99.42771709887134</v>
      </c>
    </row>
    <row r="20" spans="1:4" ht="15.75">
      <c r="A20" s="3" t="s">
        <v>54</v>
      </c>
      <c r="B20" s="15">
        <v>3291.21</v>
      </c>
      <c r="C20" s="15">
        <v>3243.44502</v>
      </c>
      <c r="D20" s="15">
        <f t="shared" si="0"/>
        <v>98.54871065656704</v>
      </c>
    </row>
    <row r="21" spans="1:4" ht="15.75">
      <c r="A21" s="3" t="s">
        <v>57</v>
      </c>
      <c r="B21" s="15">
        <v>2209.423</v>
      </c>
      <c r="C21" s="15">
        <v>2209.423</v>
      </c>
      <c r="D21" s="15">
        <f t="shared" si="0"/>
        <v>100</v>
      </c>
    </row>
    <row r="22" spans="1:4" ht="15.75">
      <c r="A22" s="3" t="s">
        <v>57</v>
      </c>
      <c r="B22" s="15">
        <v>2845.76</v>
      </c>
      <c r="C22" s="15">
        <v>2845.76</v>
      </c>
      <c r="D22" s="15">
        <f t="shared" si="0"/>
        <v>100</v>
      </c>
    </row>
    <row r="23" spans="1:4" s="8" customFormat="1" ht="63">
      <c r="A23" s="9" t="s">
        <v>45</v>
      </c>
      <c r="B23" s="14">
        <f>B24+B25+B26</f>
        <v>17449.0325</v>
      </c>
      <c r="C23" s="14">
        <f>C24+C25+C26</f>
        <v>7053.8844</v>
      </c>
      <c r="D23" s="14">
        <f t="shared" si="0"/>
        <v>40.4256476684309</v>
      </c>
    </row>
    <row r="24" spans="1:4" ht="63">
      <c r="A24" s="3" t="s">
        <v>58</v>
      </c>
      <c r="B24" s="15">
        <v>11512.036820000001</v>
      </c>
      <c r="C24" s="15">
        <v>3453.61105</v>
      </c>
      <c r="D24" s="15">
        <f t="shared" si="0"/>
        <v>30.00000003474624</v>
      </c>
    </row>
    <row r="25" spans="1:4" ht="63">
      <c r="A25" s="3" t="s">
        <v>59</v>
      </c>
      <c r="B25" s="15">
        <f>5936.99568-B26</f>
        <v>3286.99568</v>
      </c>
      <c r="C25" s="15">
        <f>3600.27335-C26</f>
        <v>986.0987</v>
      </c>
      <c r="D25" s="15">
        <f t="shared" si="0"/>
        <v>29.99999987830833</v>
      </c>
    </row>
    <row r="26" spans="1:4" ht="63">
      <c r="A26" s="3" t="s">
        <v>60</v>
      </c>
      <c r="B26" s="15">
        <f>2650</f>
        <v>2650</v>
      </c>
      <c r="C26" s="15">
        <v>2614.17465</v>
      </c>
      <c r="D26" s="15">
        <f t="shared" si="0"/>
        <v>98.6481</v>
      </c>
    </row>
    <row r="27" spans="1:4" s="8" customFormat="1" ht="47.25">
      <c r="A27" s="9" t="s">
        <v>46</v>
      </c>
      <c r="B27" s="14">
        <f>B28+B29+B30+B31</f>
        <v>4240.125</v>
      </c>
      <c r="C27" s="14">
        <f>C28+C29+C30+C31</f>
        <v>4236.318</v>
      </c>
      <c r="D27" s="14">
        <f t="shared" si="0"/>
        <v>99.91021491111701</v>
      </c>
    </row>
    <row r="28" spans="1:4" ht="15.75">
      <c r="A28" s="3" t="s">
        <v>61</v>
      </c>
      <c r="B28" s="15">
        <v>3406.125</v>
      </c>
      <c r="C28" s="15">
        <v>3402.318</v>
      </c>
      <c r="D28" s="15">
        <f t="shared" si="0"/>
        <v>99.88823076076187</v>
      </c>
    </row>
    <row r="29" spans="1:4" ht="31.5">
      <c r="A29" s="3" t="s">
        <v>62</v>
      </c>
      <c r="B29" s="15">
        <v>560</v>
      </c>
      <c r="C29" s="15">
        <v>560</v>
      </c>
      <c r="D29" s="15">
        <f t="shared" si="0"/>
        <v>100</v>
      </c>
    </row>
    <row r="30" spans="1:4" ht="31.5">
      <c r="A30" s="3" t="s">
        <v>63</v>
      </c>
      <c r="B30" s="15">
        <v>114</v>
      </c>
      <c r="C30" s="15">
        <v>114</v>
      </c>
      <c r="D30" s="15">
        <f t="shared" si="0"/>
        <v>100</v>
      </c>
    </row>
    <row r="31" spans="1:4" ht="15.75">
      <c r="A31" s="3" t="s">
        <v>64</v>
      </c>
      <c r="B31" s="15">
        <v>160</v>
      </c>
      <c r="C31" s="15">
        <v>160</v>
      </c>
      <c r="D31" s="15">
        <f t="shared" si="0"/>
        <v>100</v>
      </c>
    </row>
    <row r="32" spans="1:4" s="8" customFormat="1" ht="45" customHeight="1">
      <c r="A32" s="9" t="s">
        <v>47</v>
      </c>
      <c r="B32" s="14">
        <f>B33</f>
        <v>235</v>
      </c>
      <c r="C32" s="14">
        <f>C33</f>
        <v>235</v>
      </c>
      <c r="D32" s="14">
        <f t="shared" si="0"/>
        <v>100</v>
      </c>
    </row>
    <row r="33" spans="1:4" ht="15.75">
      <c r="A33" s="3" t="s">
        <v>54</v>
      </c>
      <c r="B33" s="15">
        <v>235</v>
      </c>
      <c r="C33" s="15">
        <v>235</v>
      </c>
      <c r="D33" s="15">
        <f t="shared" si="0"/>
        <v>100</v>
      </c>
    </row>
    <row r="34" spans="1:4" s="8" customFormat="1" ht="47.25">
      <c r="A34" s="9" t="s">
        <v>48</v>
      </c>
      <c r="B34" s="14">
        <f>B35+B36+B37</f>
        <v>7280.04</v>
      </c>
      <c r="C34" s="14">
        <f>C35+C36+C37</f>
        <v>7280.04</v>
      </c>
      <c r="D34" s="14">
        <f t="shared" si="0"/>
        <v>100</v>
      </c>
    </row>
    <row r="35" spans="1:4" ht="15.75">
      <c r="A35" s="3" t="s">
        <v>54</v>
      </c>
      <c r="B35" s="15">
        <v>300</v>
      </c>
      <c r="C35" s="15">
        <v>300</v>
      </c>
      <c r="D35" s="15">
        <f t="shared" si="0"/>
        <v>100</v>
      </c>
    </row>
    <row r="36" spans="1:4" ht="31.5">
      <c r="A36" s="3" t="s">
        <v>65</v>
      </c>
      <c r="B36" s="15">
        <v>1889</v>
      </c>
      <c r="C36" s="15">
        <v>1889</v>
      </c>
      <c r="D36" s="15">
        <f t="shared" si="0"/>
        <v>100</v>
      </c>
    </row>
    <row r="37" spans="1:4" ht="47.25">
      <c r="A37" s="3" t="s">
        <v>66</v>
      </c>
      <c r="B37" s="15">
        <v>5091.04</v>
      </c>
      <c r="C37" s="15">
        <v>5091.04</v>
      </c>
      <c r="D37" s="15">
        <f t="shared" si="0"/>
        <v>100</v>
      </c>
    </row>
    <row r="38" spans="1:4" s="8" customFormat="1" ht="63">
      <c r="A38" s="9" t="s">
        <v>49</v>
      </c>
      <c r="B38" s="14">
        <f>B39+B40+B41+B42+B43</f>
        <v>9998.577720000001</v>
      </c>
      <c r="C38" s="14">
        <f>C39+C40+C41+C42+C43</f>
        <v>9932.99776</v>
      </c>
      <c r="D38" s="14">
        <f t="shared" si="0"/>
        <v>99.34410711366655</v>
      </c>
    </row>
    <row r="39" spans="1:4" ht="31.5">
      <c r="A39" s="3" t="s">
        <v>67</v>
      </c>
      <c r="B39" s="15">
        <v>3042.85723</v>
      </c>
      <c r="C39" s="15">
        <v>3036.08227</v>
      </c>
      <c r="D39" s="15">
        <f t="shared" si="0"/>
        <v>99.77734873877075</v>
      </c>
    </row>
    <row r="40" spans="1:4" ht="15.75">
      <c r="A40" s="3" t="s">
        <v>68</v>
      </c>
      <c r="B40" s="15">
        <v>974.45361</v>
      </c>
      <c r="C40" s="15">
        <v>974.45361</v>
      </c>
      <c r="D40" s="15">
        <f t="shared" si="0"/>
        <v>100</v>
      </c>
    </row>
    <row r="41" spans="1:4" ht="31.5">
      <c r="A41" s="3" t="s">
        <v>69</v>
      </c>
      <c r="B41" s="15">
        <v>5741.26688</v>
      </c>
      <c r="C41" s="15">
        <v>5741.26688</v>
      </c>
      <c r="D41" s="15">
        <f t="shared" si="0"/>
        <v>100</v>
      </c>
    </row>
    <row r="42" spans="1:4" ht="15.75">
      <c r="A42" s="3" t="s">
        <v>70</v>
      </c>
      <c r="B42" s="15">
        <v>10</v>
      </c>
      <c r="C42" s="15">
        <v>10</v>
      </c>
      <c r="D42" s="15">
        <f t="shared" si="0"/>
        <v>100</v>
      </c>
    </row>
    <row r="43" spans="1:4" ht="31.5">
      <c r="A43" s="3" t="s">
        <v>71</v>
      </c>
      <c r="B43" s="15">
        <v>230</v>
      </c>
      <c r="C43" s="15">
        <v>171.195</v>
      </c>
      <c r="D43" s="15">
        <f t="shared" si="0"/>
        <v>74.43260869565216</v>
      </c>
    </row>
    <row r="44" spans="1:4" s="8" customFormat="1" ht="110.25">
      <c r="A44" s="9" t="s">
        <v>50</v>
      </c>
      <c r="B44" s="14">
        <f>B45+B46+B47</f>
        <v>20097.4</v>
      </c>
      <c r="C44" s="14">
        <f>C45+C46+C47</f>
        <v>20072.71224</v>
      </c>
      <c r="D44" s="14">
        <f t="shared" si="0"/>
        <v>99.87715943355857</v>
      </c>
    </row>
    <row r="45" spans="1:4" ht="31.5">
      <c r="A45" s="3" t="s">
        <v>72</v>
      </c>
      <c r="B45" s="15">
        <v>2016.5</v>
      </c>
      <c r="C45" s="15">
        <v>2012.336</v>
      </c>
      <c r="D45" s="15">
        <f t="shared" si="0"/>
        <v>99.79350359533846</v>
      </c>
    </row>
    <row r="46" spans="1:4" ht="47.25">
      <c r="A46" s="3" t="s">
        <v>73</v>
      </c>
      <c r="B46" s="15">
        <v>10128</v>
      </c>
      <c r="C46" s="15">
        <v>10128</v>
      </c>
      <c r="D46" s="15">
        <f t="shared" si="0"/>
        <v>100</v>
      </c>
    </row>
    <row r="47" spans="1:4" ht="47.25">
      <c r="A47" s="3" t="s">
        <v>74</v>
      </c>
      <c r="B47" s="15">
        <v>7952.9</v>
      </c>
      <c r="C47" s="15">
        <v>7932.3762400000005</v>
      </c>
      <c r="D47" s="15">
        <f t="shared" si="0"/>
        <v>99.74193363427179</v>
      </c>
    </row>
    <row r="48" spans="1:4" s="8" customFormat="1" ht="94.5">
      <c r="A48" s="9" t="s">
        <v>51</v>
      </c>
      <c r="B48" s="14">
        <f>B49</f>
        <v>518</v>
      </c>
      <c r="C48" s="14">
        <f>C49</f>
        <v>516.61159</v>
      </c>
      <c r="D48" s="14">
        <f t="shared" si="0"/>
        <v>99.73196718146717</v>
      </c>
    </row>
    <row r="49" spans="1:4" ht="15.75">
      <c r="A49" s="3" t="s">
        <v>54</v>
      </c>
      <c r="B49" s="15">
        <v>518</v>
      </c>
      <c r="C49" s="15">
        <v>516.61159</v>
      </c>
      <c r="D49" s="15">
        <f t="shared" si="0"/>
        <v>99.73196718146717</v>
      </c>
    </row>
    <row r="50" spans="1:4" s="8" customFormat="1" ht="47.25">
      <c r="A50" s="9" t="s">
        <v>52</v>
      </c>
      <c r="B50" s="14">
        <f>B51+B54+B56</f>
        <v>12693.520550000001</v>
      </c>
      <c r="C50" s="14">
        <f>C51+C54+C56</f>
        <v>12674.757459999999</v>
      </c>
      <c r="D50" s="14">
        <f t="shared" si="0"/>
        <v>99.85218371903922</v>
      </c>
    </row>
    <row r="51" spans="1:4" s="11" customFormat="1" ht="47.25">
      <c r="A51" s="10" t="s">
        <v>75</v>
      </c>
      <c r="B51" s="17">
        <f>B52+B53</f>
        <v>9626</v>
      </c>
      <c r="C51" s="17">
        <f>C52+C53</f>
        <v>9607.795909999999</v>
      </c>
      <c r="D51" s="17">
        <f t="shared" si="0"/>
        <v>99.81088624558487</v>
      </c>
    </row>
    <row r="52" spans="1:4" ht="31.5">
      <c r="A52" s="3" t="s">
        <v>76</v>
      </c>
      <c r="B52" s="15">
        <v>9302.3</v>
      </c>
      <c r="C52" s="15">
        <v>9284.220589999999</v>
      </c>
      <c r="D52" s="15">
        <f t="shared" si="0"/>
        <v>99.80564580802597</v>
      </c>
    </row>
    <row r="53" spans="1:4" ht="31.5">
      <c r="A53" s="3" t="s">
        <v>77</v>
      </c>
      <c r="B53" s="15">
        <v>323.7</v>
      </c>
      <c r="C53" s="15">
        <v>323.57532000000003</v>
      </c>
      <c r="D53" s="15">
        <f t="shared" si="0"/>
        <v>99.96148285449492</v>
      </c>
    </row>
    <row r="54" spans="1:4" s="11" customFormat="1" ht="31.5">
      <c r="A54" s="10" t="s">
        <v>78</v>
      </c>
      <c r="B54" s="17">
        <f>B55</f>
        <v>2067.52055</v>
      </c>
      <c r="C54" s="17">
        <f>C55</f>
        <v>2067.02055</v>
      </c>
      <c r="D54" s="17">
        <f t="shared" si="0"/>
        <v>99.97581644351733</v>
      </c>
    </row>
    <row r="55" spans="1:4" ht="15.75">
      <c r="A55" s="3" t="s">
        <v>79</v>
      </c>
      <c r="B55" s="15">
        <v>2067.52055</v>
      </c>
      <c r="C55" s="15">
        <v>2067.02055</v>
      </c>
      <c r="D55" s="15">
        <f t="shared" si="0"/>
        <v>99.97581644351733</v>
      </c>
    </row>
    <row r="56" spans="1:4" s="11" customFormat="1" ht="30.75" customHeight="1">
      <c r="A56" s="10" t="s">
        <v>80</v>
      </c>
      <c r="B56" s="17">
        <f>B57</f>
        <v>1000</v>
      </c>
      <c r="C56" s="17">
        <f>C57</f>
        <v>999.941</v>
      </c>
      <c r="D56" s="17">
        <f t="shared" si="0"/>
        <v>99.9941</v>
      </c>
    </row>
    <row r="57" spans="1:4" ht="15.75">
      <c r="A57" s="3" t="s">
        <v>61</v>
      </c>
      <c r="B57" s="15">
        <v>1000</v>
      </c>
      <c r="C57" s="15">
        <v>999.941</v>
      </c>
      <c r="D57" s="15">
        <f t="shared" si="0"/>
        <v>99.9941</v>
      </c>
    </row>
    <row r="58" spans="1:4" s="8" customFormat="1" ht="47.25">
      <c r="A58" s="9" t="s">
        <v>81</v>
      </c>
      <c r="B58" s="14">
        <f>B59+B60</f>
        <v>18215.809999999998</v>
      </c>
      <c r="C58" s="14">
        <f>C59+C60</f>
        <v>18215.80943</v>
      </c>
      <c r="D58" s="14">
        <f t="shared" si="0"/>
        <v>99.99999687085011</v>
      </c>
    </row>
    <row r="59" spans="1:4" ht="15.75">
      <c r="A59" s="3" t="s">
        <v>54</v>
      </c>
      <c r="B59" s="15">
        <v>8440.81</v>
      </c>
      <c r="C59" s="15">
        <v>8440.80943</v>
      </c>
      <c r="D59" s="15">
        <f t="shared" si="0"/>
        <v>99.99999324709358</v>
      </c>
    </row>
    <row r="60" spans="1:4" ht="31.5">
      <c r="A60" s="3" t="s">
        <v>82</v>
      </c>
      <c r="B60" s="15">
        <v>9775</v>
      </c>
      <c r="C60" s="15">
        <v>9775</v>
      </c>
      <c r="D60" s="15">
        <f t="shared" si="0"/>
        <v>100</v>
      </c>
    </row>
    <row r="61" spans="1:4" s="8" customFormat="1" ht="63">
      <c r="A61" s="9" t="s">
        <v>83</v>
      </c>
      <c r="B61" s="14">
        <f>B62+B63</f>
        <v>17859</v>
      </c>
      <c r="C61" s="14">
        <f>C62+C63</f>
        <v>17859</v>
      </c>
      <c r="D61" s="14">
        <f t="shared" si="0"/>
        <v>100</v>
      </c>
    </row>
    <row r="62" spans="1:4" ht="15.75">
      <c r="A62" s="3" t="s">
        <v>54</v>
      </c>
      <c r="B62" s="15">
        <v>4157</v>
      </c>
      <c r="C62" s="15">
        <v>4157</v>
      </c>
      <c r="D62" s="15">
        <f t="shared" si="0"/>
        <v>100</v>
      </c>
    </row>
    <row r="63" spans="1:4" ht="110.25">
      <c r="A63" s="3" t="s">
        <v>84</v>
      </c>
      <c r="B63" s="15">
        <v>13702</v>
      </c>
      <c r="C63" s="15">
        <v>13702</v>
      </c>
      <c r="D63" s="15">
        <f t="shared" si="0"/>
        <v>100</v>
      </c>
    </row>
    <row r="64" spans="1:4" s="8" customFormat="1" ht="31.5">
      <c r="A64" s="9" t="s">
        <v>85</v>
      </c>
      <c r="B64" s="14">
        <f>B65+B66+B67+B68+B69+B70+B71+B72+B73+B74+B75+B76+B77+B78+B79+B80+B81+B89+B97</f>
        <v>1047618.94</v>
      </c>
      <c r="C64" s="14">
        <f>C65+C66+C67+C68+C69+C70+C71+C72+C73+C74+C75+C76+C77+C78+C79+C80+C81+C89+C97</f>
        <v>1040887.66307</v>
      </c>
      <c r="D64" s="14">
        <f t="shared" si="0"/>
        <v>99.35746895431272</v>
      </c>
    </row>
    <row r="65" spans="1:4" ht="31.5">
      <c r="A65" s="3" t="s">
        <v>86</v>
      </c>
      <c r="B65" s="15">
        <v>6569</v>
      </c>
      <c r="C65" s="15">
        <v>6569</v>
      </c>
      <c r="D65" s="15">
        <f t="shared" si="0"/>
        <v>100</v>
      </c>
    </row>
    <row r="66" spans="1:4" ht="31.5">
      <c r="A66" s="3" t="s">
        <v>77</v>
      </c>
      <c r="B66" s="15">
        <v>370</v>
      </c>
      <c r="C66" s="15">
        <v>370</v>
      </c>
      <c r="D66" s="15">
        <f t="shared" si="0"/>
        <v>100</v>
      </c>
    </row>
    <row r="67" spans="1:4" ht="30.75" customHeight="1">
      <c r="A67" s="3" t="s">
        <v>87</v>
      </c>
      <c r="B67" s="15">
        <v>10950.7024</v>
      </c>
      <c r="C67" s="15">
        <v>10950.7024</v>
      </c>
      <c r="D67" s="15">
        <f t="shared" si="0"/>
        <v>100</v>
      </c>
    </row>
    <row r="68" spans="1:4" ht="31.5">
      <c r="A68" s="3" t="s">
        <v>88</v>
      </c>
      <c r="B68" s="15">
        <v>19640.500949999998</v>
      </c>
      <c r="C68" s="15">
        <v>19640.500949999998</v>
      </c>
      <c r="D68" s="15">
        <f t="shared" si="0"/>
        <v>100</v>
      </c>
    </row>
    <row r="69" spans="1:4" ht="15.75">
      <c r="A69" s="3" t="s">
        <v>89</v>
      </c>
      <c r="B69" s="15">
        <v>10</v>
      </c>
      <c r="C69" s="15">
        <v>10</v>
      </c>
      <c r="D69" s="15">
        <f t="shared" si="0"/>
        <v>100</v>
      </c>
    </row>
    <row r="70" spans="1:4" ht="63">
      <c r="A70" s="3" t="s">
        <v>90</v>
      </c>
      <c r="B70" s="15">
        <v>5714.2</v>
      </c>
      <c r="C70" s="15">
        <v>5714.2</v>
      </c>
      <c r="D70" s="15">
        <f t="shared" si="0"/>
        <v>100</v>
      </c>
    </row>
    <row r="71" spans="1:4" ht="47.25">
      <c r="A71" s="3" t="s">
        <v>91</v>
      </c>
      <c r="B71" s="15">
        <v>2771</v>
      </c>
      <c r="C71" s="15">
        <v>2771</v>
      </c>
      <c r="D71" s="15">
        <f t="shared" si="0"/>
        <v>100</v>
      </c>
    </row>
    <row r="72" spans="1:4" ht="47.25">
      <c r="A72" s="3" t="s">
        <v>92</v>
      </c>
      <c r="B72" s="15">
        <v>2476.46974</v>
      </c>
      <c r="C72" s="15">
        <v>2476.46974</v>
      </c>
      <c r="D72" s="15">
        <f t="shared" si="0"/>
        <v>100</v>
      </c>
    </row>
    <row r="73" spans="1:4" ht="63">
      <c r="A73" s="3" t="s">
        <v>90</v>
      </c>
      <c r="B73" s="15">
        <v>8911.6</v>
      </c>
      <c r="C73" s="15">
        <v>2260.455</v>
      </c>
      <c r="D73" s="15">
        <f t="shared" si="0"/>
        <v>25.365310381974055</v>
      </c>
    </row>
    <row r="74" spans="1:4" ht="63">
      <c r="A74" s="3" t="s">
        <v>14</v>
      </c>
      <c r="B74" s="15">
        <v>11384.16667</v>
      </c>
      <c r="C74" s="15">
        <v>11384.16667</v>
      </c>
      <c r="D74" s="15">
        <f aca="true" t="shared" si="1" ref="D74:D80">C74/B74*100</f>
        <v>100</v>
      </c>
    </row>
    <row r="75" spans="1:4" ht="63">
      <c r="A75" s="3" t="s">
        <v>15</v>
      </c>
      <c r="B75" s="15">
        <v>14071.32381</v>
      </c>
      <c r="C75" s="15">
        <v>14071.32381</v>
      </c>
      <c r="D75" s="15">
        <f t="shared" si="1"/>
        <v>100</v>
      </c>
    </row>
    <row r="76" spans="1:4" ht="63">
      <c r="A76" s="3" t="s">
        <v>16</v>
      </c>
      <c r="B76" s="15">
        <v>22209.50952</v>
      </c>
      <c r="C76" s="15">
        <v>22209.50952</v>
      </c>
      <c r="D76" s="15">
        <f t="shared" si="1"/>
        <v>100</v>
      </c>
    </row>
    <row r="77" spans="1:4" ht="63.75" customHeight="1">
      <c r="A77" s="3" t="s">
        <v>17</v>
      </c>
      <c r="B77" s="15">
        <v>10549.31266</v>
      </c>
      <c r="C77" s="15">
        <v>10549.31266</v>
      </c>
      <c r="D77" s="15">
        <f t="shared" si="1"/>
        <v>100</v>
      </c>
    </row>
    <row r="78" spans="1:4" ht="63">
      <c r="A78" s="3" t="s">
        <v>18</v>
      </c>
      <c r="B78" s="15">
        <v>12519.4</v>
      </c>
      <c r="C78" s="15">
        <v>12519.4</v>
      </c>
      <c r="D78" s="15">
        <f t="shared" si="1"/>
        <v>100</v>
      </c>
    </row>
    <row r="79" spans="1:4" ht="63.75" customHeight="1">
      <c r="A79" s="3" t="s">
        <v>19</v>
      </c>
      <c r="B79" s="15">
        <v>10676.88734</v>
      </c>
      <c r="C79" s="15">
        <v>10596.8601</v>
      </c>
      <c r="D79" s="15">
        <f t="shared" si="1"/>
        <v>99.25046282262261</v>
      </c>
    </row>
    <row r="80" spans="1:4" ht="63">
      <c r="A80" s="3" t="s">
        <v>20</v>
      </c>
      <c r="B80" s="15">
        <v>12707.8</v>
      </c>
      <c r="C80" s="15">
        <v>12707.759</v>
      </c>
      <c r="D80" s="15">
        <f t="shared" si="1"/>
        <v>99.99967736350904</v>
      </c>
    </row>
    <row r="81" spans="1:4" s="11" customFormat="1" ht="31.5">
      <c r="A81" s="10" t="s">
        <v>93</v>
      </c>
      <c r="B81" s="17">
        <f>SUM(B82:B88)</f>
        <v>466801.48862</v>
      </c>
      <c r="C81" s="17">
        <f>SUM(C82:C88)</f>
        <v>466801.48862</v>
      </c>
      <c r="D81" s="17">
        <f t="shared" si="0"/>
        <v>100</v>
      </c>
    </row>
    <row r="82" spans="1:4" ht="15.75">
      <c r="A82" s="3" t="s">
        <v>94</v>
      </c>
      <c r="B82" s="15">
        <v>17642.2</v>
      </c>
      <c r="C82" s="15">
        <v>17642.2</v>
      </c>
      <c r="D82" s="15">
        <f t="shared" si="0"/>
        <v>100</v>
      </c>
    </row>
    <row r="83" spans="1:4" ht="31.5">
      <c r="A83" s="3" t="s">
        <v>95</v>
      </c>
      <c r="B83" s="15">
        <v>162894.55506</v>
      </c>
      <c r="C83" s="15">
        <v>162894.55506</v>
      </c>
      <c r="D83" s="15">
        <f t="shared" si="0"/>
        <v>100</v>
      </c>
    </row>
    <row r="84" spans="1:4" ht="31.5">
      <c r="A84" s="3" t="s">
        <v>0</v>
      </c>
      <c r="B84" s="15">
        <v>55133.05</v>
      </c>
      <c r="C84" s="15">
        <v>55133.05</v>
      </c>
      <c r="D84" s="15">
        <f t="shared" si="0"/>
        <v>100</v>
      </c>
    </row>
    <row r="85" spans="1:4" ht="47.25">
      <c r="A85" s="3" t="s">
        <v>1</v>
      </c>
      <c r="B85" s="15">
        <v>204826</v>
      </c>
      <c r="C85" s="15">
        <v>204826</v>
      </c>
      <c r="D85" s="15">
        <f t="shared" si="0"/>
        <v>100</v>
      </c>
    </row>
    <row r="86" spans="1:4" ht="31.5">
      <c r="A86" s="3" t="s">
        <v>2</v>
      </c>
      <c r="B86" s="15">
        <v>1160</v>
      </c>
      <c r="C86" s="15">
        <v>1160</v>
      </c>
      <c r="D86" s="15">
        <f t="shared" si="0"/>
        <v>100</v>
      </c>
    </row>
    <row r="87" spans="1:4" ht="63">
      <c r="A87" s="3" t="s">
        <v>3</v>
      </c>
      <c r="B87" s="15">
        <v>24399</v>
      </c>
      <c r="C87" s="15">
        <v>24399</v>
      </c>
      <c r="D87" s="15">
        <f t="shared" si="0"/>
        <v>100</v>
      </c>
    </row>
    <row r="88" spans="1:4" ht="47.25">
      <c r="A88" s="3" t="s">
        <v>92</v>
      </c>
      <c r="B88" s="15">
        <v>746.68356</v>
      </c>
      <c r="C88" s="15">
        <v>746.68356</v>
      </c>
      <c r="D88" s="15">
        <f t="shared" si="0"/>
        <v>100</v>
      </c>
    </row>
    <row r="89" spans="1:4" s="11" customFormat="1" ht="31.5">
      <c r="A89" s="10" t="s">
        <v>4</v>
      </c>
      <c r="B89" s="17">
        <f>SUM(B90:B96)</f>
        <v>424847.97829</v>
      </c>
      <c r="C89" s="17">
        <f>SUM(C90:C96)</f>
        <v>424847.9146</v>
      </c>
      <c r="D89" s="17">
        <f t="shared" si="0"/>
        <v>99.99998500875532</v>
      </c>
    </row>
    <row r="90" spans="1:4" ht="31.5">
      <c r="A90" s="3" t="s">
        <v>5</v>
      </c>
      <c r="B90" s="15">
        <v>32056.973100000003</v>
      </c>
      <c r="C90" s="15">
        <v>32056.973100000003</v>
      </c>
      <c r="D90" s="15">
        <f t="shared" si="0"/>
        <v>100</v>
      </c>
    </row>
    <row r="91" spans="1:4" ht="31.5">
      <c r="A91" s="3" t="s">
        <v>6</v>
      </c>
      <c r="B91" s="15">
        <v>93042.65849</v>
      </c>
      <c r="C91" s="15">
        <v>93042.65849</v>
      </c>
      <c r="D91" s="15">
        <f t="shared" si="0"/>
        <v>100</v>
      </c>
    </row>
    <row r="92" spans="1:4" ht="110.25">
      <c r="A92" s="3" t="s">
        <v>7</v>
      </c>
      <c r="B92" s="15">
        <v>2137.5</v>
      </c>
      <c r="C92" s="15">
        <v>2137.5</v>
      </c>
      <c r="D92" s="15">
        <f t="shared" si="0"/>
        <v>100</v>
      </c>
    </row>
    <row r="93" spans="1:4" ht="110.25">
      <c r="A93" s="3" t="s">
        <v>8</v>
      </c>
      <c r="B93" s="15">
        <v>296356.5</v>
      </c>
      <c r="C93" s="15">
        <v>296356.5</v>
      </c>
      <c r="D93" s="15">
        <f t="shared" si="0"/>
        <v>100</v>
      </c>
    </row>
    <row r="94" spans="1:4" ht="47.25">
      <c r="A94" s="3" t="s">
        <v>92</v>
      </c>
      <c r="B94" s="15">
        <v>738.8466999999999</v>
      </c>
      <c r="C94" s="15">
        <v>738.8466999999999</v>
      </c>
      <c r="D94" s="15">
        <f t="shared" si="0"/>
        <v>100</v>
      </c>
    </row>
    <row r="95" spans="1:4" ht="15.75">
      <c r="A95" s="3" t="s">
        <v>9</v>
      </c>
      <c r="B95" s="15">
        <v>100</v>
      </c>
      <c r="C95" s="15">
        <v>100</v>
      </c>
      <c r="D95" s="15">
        <f aca="true" t="shared" si="2" ref="D95:D115">C95/B95*100</f>
        <v>100</v>
      </c>
    </row>
    <row r="96" spans="1:4" ht="62.25" customHeight="1">
      <c r="A96" s="3" t="s">
        <v>10</v>
      </c>
      <c r="B96" s="15">
        <v>415.5</v>
      </c>
      <c r="C96" s="15">
        <v>415.43631</v>
      </c>
      <c r="D96" s="15">
        <f t="shared" si="2"/>
        <v>99.9846714801444</v>
      </c>
    </row>
    <row r="97" spans="1:4" s="11" customFormat="1" ht="15.75">
      <c r="A97" s="10" t="s">
        <v>11</v>
      </c>
      <c r="B97" s="17">
        <f>B98+B99+B100</f>
        <v>4437.6</v>
      </c>
      <c r="C97" s="17">
        <f>C98+C99+C100</f>
        <v>4437.6</v>
      </c>
      <c r="D97" s="17">
        <f t="shared" si="2"/>
        <v>100</v>
      </c>
    </row>
    <row r="98" spans="1:4" ht="15.75">
      <c r="A98" s="3" t="s">
        <v>61</v>
      </c>
      <c r="B98" s="15">
        <v>222</v>
      </c>
      <c r="C98" s="15">
        <v>222</v>
      </c>
      <c r="D98" s="15">
        <f t="shared" si="2"/>
        <v>100</v>
      </c>
    </row>
    <row r="99" spans="1:4" ht="110.25">
      <c r="A99" s="3" t="s">
        <v>12</v>
      </c>
      <c r="B99" s="15">
        <v>2951.8</v>
      </c>
      <c r="C99" s="15">
        <v>2951.8</v>
      </c>
      <c r="D99" s="15">
        <f t="shared" si="2"/>
        <v>100</v>
      </c>
    </row>
    <row r="100" spans="1:4" ht="126">
      <c r="A100" s="3" t="s">
        <v>13</v>
      </c>
      <c r="B100" s="15">
        <v>1263.8</v>
      </c>
      <c r="C100" s="15">
        <v>1263.8</v>
      </c>
      <c r="D100" s="15">
        <f t="shared" si="2"/>
        <v>100</v>
      </c>
    </row>
    <row r="101" spans="1:4" s="8" customFormat="1" ht="47.25">
      <c r="A101" s="12" t="s">
        <v>21</v>
      </c>
      <c r="B101" s="18">
        <f>B102+B103+B104+B105+B106</f>
        <v>56143.069</v>
      </c>
      <c r="C101" s="18">
        <f>C102+C103+C104+C105+C106</f>
        <v>56143.069</v>
      </c>
      <c r="D101" s="14">
        <f t="shared" si="2"/>
        <v>100</v>
      </c>
    </row>
    <row r="102" spans="1:4" ht="31.5">
      <c r="A102" s="3" t="s">
        <v>22</v>
      </c>
      <c r="B102" s="15">
        <v>20661.8</v>
      </c>
      <c r="C102" s="15">
        <v>20661.8</v>
      </c>
      <c r="D102" s="15">
        <f t="shared" si="2"/>
        <v>100</v>
      </c>
    </row>
    <row r="103" spans="1:4" ht="47.25">
      <c r="A103" s="3" t="s">
        <v>23</v>
      </c>
      <c r="B103" s="15">
        <v>27.77</v>
      </c>
      <c r="C103" s="15">
        <v>27.77</v>
      </c>
      <c r="D103" s="15">
        <f t="shared" si="2"/>
        <v>100</v>
      </c>
    </row>
    <row r="104" spans="1:4" ht="15.75">
      <c r="A104" s="3" t="s">
        <v>24</v>
      </c>
      <c r="B104" s="15">
        <v>21939.04</v>
      </c>
      <c r="C104" s="15">
        <v>21939.04</v>
      </c>
      <c r="D104" s="15">
        <f t="shared" si="2"/>
        <v>100</v>
      </c>
    </row>
    <row r="105" spans="1:4" ht="31.5">
      <c r="A105" s="3" t="s">
        <v>25</v>
      </c>
      <c r="B105" s="15">
        <v>12986.83</v>
      </c>
      <c r="C105" s="15">
        <v>12986.83</v>
      </c>
      <c r="D105" s="15">
        <f t="shared" si="2"/>
        <v>100</v>
      </c>
    </row>
    <row r="106" spans="1:4" ht="47.25">
      <c r="A106" s="3" t="s">
        <v>26</v>
      </c>
      <c r="B106" s="15">
        <v>527.629</v>
      </c>
      <c r="C106" s="15">
        <v>527.629</v>
      </c>
      <c r="D106" s="15">
        <f t="shared" si="2"/>
        <v>100</v>
      </c>
    </row>
    <row r="107" spans="1:4" s="8" customFormat="1" ht="31.5" customHeight="1">
      <c r="A107" s="9" t="s">
        <v>27</v>
      </c>
      <c r="B107" s="14">
        <f>B108+B109</f>
        <v>20515.2</v>
      </c>
      <c r="C107" s="14">
        <f>C108+C109</f>
        <v>20473.44856</v>
      </c>
      <c r="D107" s="14">
        <f t="shared" si="2"/>
        <v>99.79648533770083</v>
      </c>
    </row>
    <row r="108" spans="1:4" ht="47.25">
      <c r="A108" s="3" t="s">
        <v>28</v>
      </c>
      <c r="B108" s="15">
        <v>2359.2</v>
      </c>
      <c r="C108" s="15">
        <v>2317.4485600000003</v>
      </c>
      <c r="D108" s="15">
        <f t="shared" si="2"/>
        <v>98.23027127839947</v>
      </c>
    </row>
    <row r="109" spans="1:4" ht="15.75">
      <c r="A109" s="3" t="s">
        <v>24</v>
      </c>
      <c r="B109" s="15">
        <v>18156</v>
      </c>
      <c r="C109" s="15">
        <v>18156</v>
      </c>
      <c r="D109" s="15">
        <f t="shared" si="2"/>
        <v>100</v>
      </c>
    </row>
    <row r="110" spans="1:4" s="8" customFormat="1" ht="31.5">
      <c r="A110" s="9" t="s">
        <v>29</v>
      </c>
      <c r="B110" s="14">
        <f>B111+B112</f>
        <v>7158.5</v>
      </c>
      <c r="C110" s="14">
        <f>C111+C112</f>
        <v>7048.47</v>
      </c>
      <c r="D110" s="14">
        <f t="shared" si="2"/>
        <v>98.46294614793602</v>
      </c>
    </row>
    <row r="111" spans="1:4" ht="15.75">
      <c r="A111" s="3" t="s">
        <v>54</v>
      </c>
      <c r="B111" s="15">
        <v>2863.4</v>
      </c>
      <c r="C111" s="15">
        <v>2819.388</v>
      </c>
      <c r="D111" s="15">
        <f t="shared" si="2"/>
        <v>98.46294614793601</v>
      </c>
    </row>
    <row r="112" spans="1:4" ht="15.75" customHeight="1">
      <c r="A112" s="3" t="s">
        <v>30</v>
      </c>
      <c r="B112" s="15">
        <v>4295.1</v>
      </c>
      <c r="C112" s="15">
        <v>4229.082</v>
      </c>
      <c r="D112" s="15">
        <f t="shared" si="2"/>
        <v>98.46294614793601</v>
      </c>
    </row>
    <row r="113" spans="1:4" s="8" customFormat="1" ht="31.5">
      <c r="A113" s="9" t="s">
        <v>31</v>
      </c>
      <c r="B113" s="14">
        <f>B114</f>
        <v>1565</v>
      </c>
      <c r="C113" s="14">
        <f>C114</f>
        <v>1564.9463999999998</v>
      </c>
      <c r="D113" s="14">
        <f t="shared" si="2"/>
        <v>99.9965750798722</v>
      </c>
    </row>
    <row r="114" spans="1:4" ht="15.75">
      <c r="A114" s="3" t="s">
        <v>54</v>
      </c>
      <c r="B114" s="15">
        <v>1565</v>
      </c>
      <c r="C114" s="15">
        <v>1564.9463999999998</v>
      </c>
      <c r="D114" s="15">
        <f t="shared" si="2"/>
        <v>99.9965750798722</v>
      </c>
    </row>
    <row r="115" spans="1:4" s="5" customFormat="1" ht="15.75">
      <c r="A115" s="13" t="s">
        <v>32</v>
      </c>
      <c r="B115" s="16">
        <f>B4+B6+B9+B12+B14+B17+B19+B23+B27+B32+B34+B38+B44+B48+B50+B58+B61+B64+B101+B107+B110+B113</f>
        <v>1422567.1158399999</v>
      </c>
      <c r="C115" s="16">
        <f>C4+C6+C9+C12+C14+C17+C19+C23+C27+C32+C34+C38+C44+C48+C50+C58+C61+C64+C101+C107+C110+C113</f>
        <v>1401461.4729799998</v>
      </c>
      <c r="D115" s="16">
        <f t="shared" si="2"/>
        <v>98.51636927179092</v>
      </c>
    </row>
    <row r="117" spans="1:4" ht="15.75">
      <c r="A117" s="21"/>
      <c r="B117" s="21"/>
      <c r="C117" s="21"/>
      <c r="D117" s="21"/>
    </row>
  </sheetData>
  <sheetProtection/>
  <mergeCells count="3">
    <mergeCell ref="A1:D1"/>
    <mergeCell ref="A2:D2"/>
    <mergeCell ref="A117:D117"/>
  </mergeCells>
  <printOptions/>
  <pageMargins left="0.37" right="0.2" top="0.28" bottom="0.26" header="0.17" footer="0.17"/>
  <pageSetup fitToHeight="20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Малышева Наталья Эдиевна</cp:lastModifiedBy>
  <cp:lastPrinted>2015-01-21T12:41:37Z</cp:lastPrinted>
  <dcterms:created xsi:type="dcterms:W3CDTF">2015-01-21T12:42:21Z</dcterms:created>
  <dcterms:modified xsi:type="dcterms:W3CDTF">2016-07-26T13:48:18Z</dcterms:modified>
  <cp:category/>
  <cp:version/>
  <cp:contentType/>
  <cp:contentStatus/>
</cp:coreProperties>
</file>