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670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декабрь" sheetId="6" r:id="rId6"/>
    <sheet name="на сайт" sheetId="7" r:id="rId7"/>
  </sheets>
  <definedNames/>
  <calcPr fullCalcOnLoad="1"/>
</workbook>
</file>

<file path=xl/sharedStrings.xml><?xml version="1.0" encoding="utf-8"?>
<sst xmlns="http://schemas.openxmlformats.org/spreadsheetml/2006/main" count="456" uniqueCount="224">
  <si>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</si>
  <si>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</si>
  <si>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</si>
  <si>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</si>
  <si>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</si>
  <si>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</si>
  <si>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</si>
  <si>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</si>
  <si>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</si>
  <si>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</si>
  <si>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</si>
  <si>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</si>
  <si>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</si>
  <si>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</si>
  <si>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</si>
  <si>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</si>
  <si>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</si>
  <si>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</si>
  <si>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</si>
  <si>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</si>
  <si>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</si>
  <si>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</si>
  <si>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</si>
  <si>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</si>
  <si>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</si>
  <si>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</si>
  <si>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</si>
  <si>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</si>
  <si>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</si>
  <si>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</si>
  <si>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</si>
  <si>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</si>
  <si>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</si>
  <si>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</si>
  <si>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</si>
  <si>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</si>
  <si>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</si>
  <si>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</si>
  <si>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</si>
  <si>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</si>
  <si>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</si>
  <si>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</si>
  <si>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</si>
  <si>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</si>
  <si>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</si>
  <si>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</si>
  <si>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</si>
  <si>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</si>
  <si>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</si>
  <si>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</si>
  <si>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</si>
  <si>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</si>
  <si>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</si>
  <si>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</si>
  <si>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</si>
  <si>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</si>
  <si>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</si>
  <si>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</si>
  <si>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</si>
  <si>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</si>
  <si>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</si>
  <si>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</si>
  <si>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</si>
  <si>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</si>
  <si>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</si>
  <si>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</si>
  <si>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</si>
  <si>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</si>
  <si>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</si>
  <si>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</si>
  <si>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</si>
  <si>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</si>
  <si>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</si>
  <si>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</si>
  <si>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</si>
  <si>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</si>
  <si>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</si>
  <si>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</si>
  <si>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</si>
  <si>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</si>
  <si>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</si>
  <si>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</si>
  <si>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</si>
  <si>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</si>
  <si>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</si>
  <si>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</si>
  <si>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</si>
  <si>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</si>
  <si>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</si>
  <si>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</si>
  <si>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</si>
  <si>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</si>
  <si>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</si>
  <si>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</si>
  <si>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</si>
  <si>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</si>
  <si>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</si>
  <si>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</si>
  <si>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</si>
  <si>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</si>
  <si>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</si>
  <si>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</si>
  <si>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</si>
  <si>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</si>
  <si>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</si>
  <si>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</si>
  <si>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</si>
  <si>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</si>
  <si>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</si>
  <si>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</si>
  <si>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</si>
  <si>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</si>
  <si>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</si>
  <si>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</si>
  <si>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</si>
  <si>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</si>
  <si>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</si>
  <si>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</si>
  <si>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</si>
  <si>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</si>
  <si>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</si>
  <si>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</si>
  <si>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</si>
  <si>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</si>
  <si>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</si>
  <si>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</si>
  <si>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</si>
  <si>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</si>
  <si>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</si>
  <si>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</si>
  <si>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</si>
  <si>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</si>
  <si>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</si>
  <si>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</si>
  <si>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</si>
  <si>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</si>
  <si>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</si>
  <si>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</si>
  <si>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</si>
  <si>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</si>
  <si>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</si>
  <si>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</si>
  <si>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</si>
  <si>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</si>
  <si>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</si>
  <si>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</si>
  <si>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</si>
  <si>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</si>
  <si>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</si>
  <si>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</si>
  <si>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</si>
  <si>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</si>
  <si>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</si>
  <si>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</si>
  <si>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</si>
  <si>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</si>
  <si>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</si>
  <si>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</si>
  <si>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</si>
  <si>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</si>
  <si>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</si>
  <si>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</si>
  <si>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</si>
  <si>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</si>
  <si>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</si>
  <si>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</si>
  <si>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</si>
  <si>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Прочие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</si>
  <si>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</si>
  <si>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</si>
  <si>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</si>
  <si>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</si>
  <si>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</si>
  <si>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</si>
  <si>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</si>
  <si>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</si>
  <si>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</si>
  <si>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</si>
  <si>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</si>
  <si>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</si>
  <si>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</si>
  <si>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</si>
  <si>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</si>
  <si>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</si>
  <si>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</si>
  <si>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Местн.</t>
  </si>
  <si>
    <t>Итого:</t>
  </si>
  <si>
    <t>2009-2010</t>
  </si>
  <si>
    <t>Физическая культура, спорт</t>
  </si>
  <si>
    <t>2009-2011</t>
  </si>
  <si>
    <t>Кладбище  г. Мурома в районе д. Старое  Ратово</t>
  </si>
  <si>
    <t>Сроки реализации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</si>
  <si>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</si>
  <si>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 Пристрой   к школе №15 по ул.Колхозная в г. Муроме</t>
  </si>
  <si>
    <t>Газификация уличных сетей г.Мурома</t>
  </si>
  <si>
    <t>Сметная  стоимость</t>
  </si>
  <si>
    <t xml:space="preserve">                            2012год</t>
  </si>
  <si>
    <t>2009-2012</t>
  </si>
  <si>
    <t>1.Управление ЖКХ</t>
  </si>
  <si>
    <t>ТКУ для теплоснабжения крытого тренировочного  катка  с искусственным льдом  по бульвару Тихомирова в г.Муроме</t>
  </si>
  <si>
    <t>Футбольное поле с искусственным покрытием по ул.Владимирская в г. Муроме</t>
  </si>
  <si>
    <t xml:space="preserve">2011г. </t>
  </si>
  <si>
    <t xml:space="preserve">                            2013год</t>
  </si>
  <si>
    <t>Средняя школа на 300 уч-ся по ул. Лакина</t>
  </si>
  <si>
    <t>Детсад по ул. Серова</t>
  </si>
  <si>
    <t>2012-2014</t>
  </si>
  <si>
    <t>2011-2013</t>
  </si>
  <si>
    <t>Благоустройство набережной р.Оки (участок -  съед Воровского - Николо -Набережная церковь)</t>
  </si>
  <si>
    <t>ГРП д.Нежеловка (кред.задол)</t>
  </si>
  <si>
    <t>Реконструкция части жилого дома №34/2 (нежилого помещения первого этажа) по ул. Ленинградской под квартиры</t>
  </si>
  <si>
    <t>2008-2013</t>
  </si>
  <si>
    <t>2010-2012.</t>
  </si>
  <si>
    <t>в том числе:</t>
  </si>
  <si>
    <t xml:space="preserve">       к постановлению администрации округа Муром </t>
  </si>
  <si>
    <t>Зам.Главы администрации округа Муром по ЖКХ, начальник Управления ЖКХ                                                 И.К.Федурин</t>
  </si>
  <si>
    <t>Раздел 8. Перечень мероприятий долгосрочной  целевой инвестиционной программы о. Муром  на 2011-2013 годы.</t>
  </si>
  <si>
    <t>Детсад по ул.Лакина</t>
  </si>
  <si>
    <t>Реконструкция паталого-анатомического корпуса "МУЗ Муромская городская больница №1"</t>
  </si>
  <si>
    <t>Согласовано :</t>
  </si>
  <si>
    <t>Главный бухгалтер УЖКХ</t>
  </si>
  <si>
    <t xml:space="preserve">                 М.Б.Маренко</t>
  </si>
  <si>
    <t>от _____________________   № _____________</t>
  </si>
  <si>
    <t>Приложение № 4</t>
  </si>
  <si>
    <t>от 19.12.2011               № 3627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</si>
</sst>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00"/>
    <numFmt numFmtId="172" formatCode="0.00000"/>
    <numFmt numFmtId="173" formatCode="0.0000"/>
  </numFmts>
  <fonts count="33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/>
    </xf>
    <xf numFmtId="171" fontId="13" fillId="0" borderId="10" xfId="0" applyNumberFormat="1" applyFont="1" applyFill="1" applyBorder="1" applyAlignment="1">
      <alignment horizontal="center" wrapText="1"/>
    </xf>
    <xf numFmtId="171" fontId="13" fillId="0" borderId="10" xfId="0" applyNumberFormat="1" applyFont="1" applyFill="1" applyBorder="1" applyAlignment="1">
      <alignment horizontal="center"/>
    </xf>
    <xf numFmtId="171" fontId="13" fillId="0" borderId="10" xfId="0" applyNumberFormat="1" applyFont="1" applyFill="1" applyBorder="1" applyAlignment="1">
      <alignment horizontal="center" vertical="center" wrapText="1"/>
    </xf>
    <xf numFmtId="171" fontId="13" fillId="0" borderId="10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 horizontal="center"/>
    </xf>
    <xf numFmtId="171" fontId="12" fillId="0" borderId="10" xfId="0" applyNumberFormat="1" applyFont="1" applyFill="1" applyBorder="1" applyAlignment="1">
      <alignment horizontal="center" wrapText="1"/>
    </xf>
    <xf numFmtId="173" fontId="13" fillId="0" borderId="1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/>
    </xf>
    <xf numFmtId="173" fontId="13" fillId="24" borderId="10" xfId="0" applyNumberFormat="1" applyFont="1" applyFill="1" applyBorder="1" applyAlignment="1">
      <alignment horizontal="center"/>
    </xf>
    <xf numFmtId="164" fontId="13" fillId="24" borderId="0" xfId="0" applyNumberFormat="1" applyFont="1" applyFill="1" applyBorder="1" applyAlignment="1">
      <alignment horizontal="center" wrapText="1"/>
    </xf>
    <xf numFmtId="164" fontId="12" fillId="24" borderId="0" xfId="0" applyNumberFormat="1" applyFont="1" applyFill="1" applyBorder="1" applyAlignment="1">
      <alignment/>
    </xf>
    <xf numFmtId="171" fontId="13" fillId="24" borderId="10" xfId="0" applyNumberFormat="1" applyFont="1" applyFill="1" applyBorder="1" applyAlignment="1">
      <alignment horizontal="center" wrapText="1"/>
    </xf>
    <xf numFmtId="171" fontId="12" fillId="24" borderId="10" xfId="0" applyNumberFormat="1" applyFont="1" applyFill="1" applyBorder="1" applyAlignment="1">
      <alignment horizontal="center" wrapText="1"/>
    </xf>
    <xf numFmtId="173" fontId="13" fillId="24" borderId="10" xfId="0" applyNumberFormat="1" applyFont="1" applyFill="1" applyBorder="1" applyAlignment="1">
      <alignment horizontal="center" wrapText="1"/>
    </xf>
    <xf numFmtId="171" fontId="13" fillId="24" borderId="10" xfId="0" applyNumberFormat="1" applyFont="1" applyFill="1" applyBorder="1" applyAlignment="1">
      <alignment horizontal="center"/>
    </xf>
    <xf numFmtId="171" fontId="13" fillId="24" borderId="10" xfId="0" applyNumberFormat="1" applyFont="1" applyFill="1" applyBorder="1" applyAlignment="1">
      <alignment horizontal="center" vertical="center" wrapText="1"/>
    </xf>
    <xf numFmtId="171" fontId="13" fillId="24" borderId="10" xfId="0" applyNumberFormat="1" applyFont="1" applyFill="1" applyBorder="1" applyAlignment="1">
      <alignment/>
    </xf>
    <xf numFmtId="164" fontId="13" fillId="24" borderId="0" xfId="0" applyNumberFormat="1" applyFont="1" applyFill="1" applyBorder="1" applyAlignment="1">
      <alignment horizontal="center"/>
    </xf>
    <xf numFmtId="171" fontId="14" fillId="24" borderId="10" xfId="0" applyNumberFormat="1" applyFont="1" applyFill="1" applyBorder="1" applyAlignment="1">
      <alignment horizontal="center"/>
    </xf>
    <xf numFmtId="164" fontId="14" fillId="24" borderId="0" xfId="0" applyNumberFormat="1" applyFont="1" applyFill="1" applyBorder="1" applyAlignment="1">
      <alignment horizontal="center"/>
    </xf>
    <xf numFmtId="164" fontId="15" fillId="24" borderId="0" xfId="0" applyNumberFormat="1" applyFont="1" applyFill="1" applyBorder="1" applyAlignment="1">
      <alignment/>
    </xf>
    <xf numFmtId="171" fontId="13" fillId="10" borderId="10" xfId="0" applyNumberFormat="1" applyFont="1" applyFill="1" applyBorder="1" applyAlignment="1">
      <alignment horizontal="center" vertical="center" wrapText="1"/>
    </xf>
    <xf numFmtId="171" fontId="13" fillId="10" borderId="10" xfId="0" applyNumberFormat="1" applyFont="1" applyFill="1" applyBorder="1" applyAlignment="1">
      <alignment/>
    </xf>
    <xf numFmtId="173" fontId="13" fillId="10" borderId="10" xfId="0" applyNumberFormat="1" applyFont="1" applyFill="1" applyBorder="1" applyAlignment="1">
      <alignment horizontal="center"/>
    </xf>
    <xf numFmtId="164" fontId="14" fillId="24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64" fontId="13" fillId="24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64" fontId="13" fillId="0" borderId="10" xfId="0" applyNumberFormat="1" applyFont="1" applyFill="1" applyBorder="1" applyAlignment="1">
      <alignment vertical="center"/>
    </xf>
    <xf numFmtId="164" fontId="13" fillId="24" borderId="10" xfId="0" applyNumberFormat="1" applyFont="1" applyFill="1" applyBorder="1" applyAlignment="1">
      <alignment vertical="center"/>
    </xf>
    <xf numFmtId="164" fontId="14" fillId="24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wrapText="1"/>
    </xf>
    <xf numFmtId="164" fontId="13" fillId="0" borderId="10" xfId="0" applyNumberFormat="1" applyFont="1" applyFill="1" applyBorder="1" applyAlignment="1">
      <alignment/>
    </xf>
    <xf numFmtId="164" fontId="13" fillId="24" borderId="10" xfId="0" applyNumberFormat="1" applyFont="1" applyFill="1" applyBorder="1" applyAlignment="1">
      <alignment/>
    </xf>
    <xf numFmtId="164" fontId="14" fillId="24" borderId="10" xfId="0" applyNumberFormat="1" applyFont="1" applyFill="1" applyBorder="1" applyAlignment="1">
      <alignment/>
    </xf>
    <xf numFmtId="164" fontId="13" fillId="24" borderId="10" xfId="0" applyNumberFormat="1" applyFont="1" applyFill="1" applyBorder="1" applyAlignment="1">
      <alignment horizontal="center"/>
    </xf>
    <xf numFmtId="0" fontId="13" fillId="24" borderId="10" xfId="0" applyFont="1" applyFill="1" applyBorder="1" applyAlignment="1">
      <alignment horizontal="left" vertical="center" wrapText="1"/>
    </xf>
    <xf numFmtId="0" fontId="12" fillId="24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2" fillId="24" borderId="0" xfId="0" applyNumberFormat="1" applyFont="1" applyFill="1" applyBorder="1" applyAlignment="1">
      <alignment/>
    </xf>
    <xf numFmtId="0" fontId="13" fillId="10" borderId="10" xfId="0" applyFont="1" applyFill="1" applyBorder="1" applyAlignment="1">
      <alignment horizontal="left" vertical="center" wrapText="1"/>
    </xf>
    <xf numFmtId="0" fontId="12" fillId="10" borderId="0" xfId="0" applyFont="1" applyFill="1" applyBorder="1" applyAlignment="1">
      <alignment/>
    </xf>
    <xf numFmtId="164" fontId="13" fillId="24" borderId="0" xfId="0" applyNumberFormat="1" applyFont="1" applyFill="1" applyBorder="1" applyAlignment="1">
      <alignment/>
    </xf>
    <xf numFmtId="164" fontId="14" fillId="24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73" fontId="13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left"/>
    </xf>
    <xf numFmtId="164" fontId="13" fillId="0" borderId="10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/>
    </xf>
    <xf numFmtId="164" fontId="13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zoomScalePageLayoutView="0"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zoomScalePageLayoutView="0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96" t="s">
        <v>0</v>
      </c>
      <c r="B4" s="96" t="s">
        <v>69</v>
      </c>
      <c r="C4" s="96"/>
      <c r="D4" s="96"/>
      <c r="E4" s="96"/>
      <c r="F4" s="96"/>
      <c r="G4" s="96" t="s">
        <v>5</v>
      </c>
      <c r="H4" s="96"/>
      <c r="I4" s="96"/>
      <c r="J4" s="96"/>
      <c r="K4" s="96"/>
      <c r="L4" s="96" t="s">
        <v>6</v>
      </c>
      <c r="M4" s="96"/>
      <c r="N4" s="96"/>
      <c r="O4" s="96"/>
      <c r="P4" s="96"/>
      <c r="Q4" s="96" t="s">
        <v>7</v>
      </c>
      <c r="R4" s="96"/>
      <c r="S4" s="96"/>
      <c r="T4" s="96"/>
      <c r="U4" s="96"/>
      <c r="V4" s="97" t="s">
        <v>72</v>
      </c>
      <c r="W4" s="98"/>
      <c r="X4" s="98"/>
      <c r="Y4" s="98"/>
      <c r="Z4" s="99"/>
    </row>
    <row r="5" spans="1:26" ht="63.75">
      <c r="A5" s="96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sheetProtection/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100" t="s">
        <v>151</v>
      </c>
      <c r="B3" s="100" t="s">
        <v>8</v>
      </c>
      <c r="C3" s="100" t="s">
        <v>1</v>
      </c>
      <c r="D3" s="100" t="s">
        <v>2</v>
      </c>
      <c r="E3" s="100" t="s">
        <v>3</v>
      </c>
      <c r="F3" s="100" t="s">
        <v>4</v>
      </c>
      <c r="G3" s="100" t="s">
        <v>152</v>
      </c>
      <c r="H3" s="102" t="s">
        <v>5</v>
      </c>
      <c r="I3" s="103"/>
      <c r="J3" s="103"/>
      <c r="K3" s="104"/>
      <c r="L3" s="96" t="s">
        <v>6</v>
      </c>
      <c r="M3" s="96"/>
      <c r="N3" s="96"/>
      <c r="O3" s="96"/>
      <c r="P3" s="96" t="s">
        <v>7</v>
      </c>
      <c r="Q3" s="96"/>
      <c r="R3" s="96"/>
      <c r="S3" s="96"/>
    </row>
    <row r="4" spans="1:19" ht="38.25" customHeight="1">
      <c r="A4" s="101"/>
      <c r="B4" s="101"/>
      <c r="C4" s="101"/>
      <c r="D4" s="101"/>
      <c r="E4" s="101"/>
      <c r="F4" s="101"/>
      <c r="G4" s="101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sheetProtection/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zoomScalePageLayoutView="0"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105" t="s">
        <v>142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7:9" ht="12.75">
      <c r="G4" s="107"/>
      <c r="H4" s="107"/>
      <c r="I4" s="20"/>
    </row>
    <row r="7" spans="1:31" ht="12.75" customHeight="1">
      <c r="A7" s="96" t="s">
        <v>128</v>
      </c>
      <c r="B7" s="96" t="s">
        <v>136</v>
      </c>
      <c r="C7" s="96" t="s">
        <v>137</v>
      </c>
      <c r="D7" s="96" t="s">
        <v>138</v>
      </c>
      <c r="E7" s="96" t="s">
        <v>3</v>
      </c>
      <c r="F7" s="96" t="s">
        <v>122</v>
      </c>
      <c r="G7" s="96" t="s">
        <v>123</v>
      </c>
      <c r="H7" s="96" t="s">
        <v>69</v>
      </c>
      <c r="I7" s="96"/>
      <c r="J7" s="96"/>
      <c r="K7" s="96"/>
      <c r="L7" s="96"/>
      <c r="M7" s="96" t="s">
        <v>5</v>
      </c>
      <c r="N7" s="96"/>
      <c r="O7" s="96"/>
      <c r="P7" s="96"/>
      <c r="Q7" s="96" t="s">
        <v>6</v>
      </c>
      <c r="R7" s="96"/>
      <c r="S7" s="96"/>
      <c r="T7" s="96"/>
      <c r="U7" s="96"/>
      <c r="V7" s="96" t="s">
        <v>7</v>
      </c>
      <c r="W7" s="96"/>
      <c r="X7" s="96"/>
      <c r="Y7" s="96"/>
      <c r="Z7" s="96"/>
      <c r="AA7" s="106" t="s">
        <v>72</v>
      </c>
      <c r="AB7" s="106"/>
      <c r="AC7" s="106"/>
      <c r="AD7" s="106"/>
      <c r="AE7" s="106"/>
    </row>
    <row r="8" spans="1:31" ht="51">
      <c r="A8" s="96"/>
      <c r="B8" s="96"/>
      <c r="C8" s="96"/>
      <c r="D8" s="96"/>
      <c r="E8" s="96"/>
      <c r="F8" s="96"/>
      <c r="G8" s="96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sheetProtection/>
  <mergeCells count="14">
    <mergeCell ref="B3:AE3"/>
    <mergeCell ref="AA7:AE7"/>
    <mergeCell ref="G4:H4"/>
    <mergeCell ref="H7:L7"/>
    <mergeCell ref="M7:P7"/>
    <mergeCell ref="Q7:U7"/>
    <mergeCell ref="A7:A8"/>
    <mergeCell ref="B7:B8"/>
    <mergeCell ref="C7:C8"/>
    <mergeCell ref="D7:D8"/>
    <mergeCell ref="V7:Z7"/>
    <mergeCell ref="E7:E8"/>
    <mergeCell ref="F7:F8"/>
    <mergeCell ref="G7:G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180</v>
      </c>
      <c r="E1" s="21"/>
    </row>
    <row r="3" spans="1:20" ht="12.75" customHeight="1">
      <c r="A3" s="115" t="s">
        <v>163</v>
      </c>
      <c r="B3" s="115" t="s">
        <v>161</v>
      </c>
      <c r="C3" s="115" t="s">
        <v>152</v>
      </c>
      <c r="D3" s="115" t="s">
        <v>162</v>
      </c>
      <c r="E3" s="115" t="s">
        <v>71</v>
      </c>
      <c r="F3" s="114" t="s">
        <v>153</v>
      </c>
      <c r="G3" s="114"/>
      <c r="H3" s="114"/>
      <c r="I3" s="114" t="s">
        <v>5</v>
      </c>
      <c r="J3" s="114"/>
      <c r="K3" s="114"/>
      <c r="L3" s="114"/>
      <c r="M3" s="114" t="s">
        <v>6</v>
      </c>
      <c r="N3" s="114"/>
      <c r="O3" s="114"/>
      <c r="P3" s="114"/>
      <c r="Q3" s="114" t="s">
        <v>7</v>
      </c>
      <c r="R3" s="114"/>
      <c r="S3" s="114"/>
      <c r="T3" s="114"/>
    </row>
    <row r="4" spans="1:20" ht="36">
      <c r="A4" s="116"/>
      <c r="B4" s="116"/>
      <c r="C4" s="116"/>
      <c r="D4" s="116"/>
      <c r="E4" s="116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108" t="s">
        <v>164</v>
      </c>
      <c r="B6" s="110" t="s">
        <v>74</v>
      </c>
      <c r="C6" s="34" t="s">
        <v>158</v>
      </c>
      <c r="D6" s="22" t="s">
        <v>154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</row>
    <row r="7" spans="1:20" ht="61.5" customHeight="1">
      <c r="A7" s="109"/>
      <c r="B7" s="110"/>
      <c r="C7" s="34" t="s">
        <v>155</v>
      </c>
      <c r="D7" s="22" t="s">
        <v>159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</row>
    <row r="8" spans="1:20" ht="57.75" customHeight="1">
      <c r="A8" s="109"/>
      <c r="B8" s="110"/>
      <c r="C8" s="34" t="s">
        <v>156</v>
      </c>
      <c r="D8" s="22" t="s">
        <v>160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</row>
    <row r="9" spans="1:20" ht="39.75" customHeight="1">
      <c r="A9" s="109"/>
      <c r="B9" s="110"/>
      <c r="C9" s="34" t="s">
        <v>157</v>
      </c>
      <c r="D9" s="22" t="s">
        <v>159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27" customHeight="1">
      <c r="A10" s="109"/>
      <c r="B10" s="110"/>
      <c r="C10" s="34" t="s">
        <v>184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171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109"/>
      <c r="B11" s="110"/>
      <c r="C11" s="28" t="s">
        <v>168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173</v>
      </c>
      <c r="J11" s="36" t="s">
        <v>172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109"/>
      <c r="B12" s="110"/>
      <c r="C12" s="28" t="s">
        <v>164</v>
      </c>
      <c r="D12" s="22" t="s">
        <v>181</v>
      </c>
      <c r="E12" s="31">
        <v>2500</v>
      </c>
      <c r="F12" s="31"/>
      <c r="G12" s="31">
        <v>2500</v>
      </c>
      <c r="H12" s="31"/>
      <c r="I12" s="31" t="s">
        <v>171</v>
      </c>
      <c r="J12" s="31"/>
      <c r="K12" s="31" t="s">
        <v>171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109"/>
      <c r="B13" s="110"/>
      <c r="C13" s="29" t="s">
        <v>169</v>
      </c>
      <c r="D13" s="22" t="s">
        <v>181</v>
      </c>
      <c r="E13" s="31">
        <v>5192</v>
      </c>
      <c r="F13" s="31"/>
      <c r="G13" s="31">
        <v>5192</v>
      </c>
      <c r="H13" s="31"/>
      <c r="I13" s="31" t="s">
        <v>174</v>
      </c>
      <c r="J13" s="31"/>
      <c r="K13" s="31" t="s">
        <v>174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109"/>
      <c r="B14" s="110"/>
      <c r="C14" s="26" t="s">
        <v>182</v>
      </c>
      <c r="D14" s="23" t="s">
        <v>183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108" t="s">
        <v>166</v>
      </c>
      <c r="B15" s="110" t="s">
        <v>74</v>
      </c>
      <c r="C15" s="28" t="s">
        <v>28</v>
      </c>
      <c r="D15" s="22" t="s">
        <v>181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175</v>
      </c>
      <c r="J15" s="33"/>
      <c r="K15" s="33" t="s">
        <v>177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109"/>
      <c r="B16" s="110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109"/>
      <c r="B17" s="110"/>
      <c r="C17" s="34" t="s">
        <v>170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176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107" t="s">
        <v>178</v>
      </c>
      <c r="E20" s="107"/>
      <c r="F20" s="107"/>
      <c r="G20" s="107"/>
      <c r="H20" s="107"/>
      <c r="I20" s="107"/>
      <c r="J20" s="107"/>
      <c r="R20" s="107" t="s">
        <v>179</v>
      </c>
      <c r="S20" s="107"/>
    </row>
  </sheetData>
  <sheetProtection/>
  <mergeCells count="31">
    <mergeCell ref="I3:L3"/>
    <mergeCell ref="M3:P3"/>
    <mergeCell ref="A3:A4"/>
    <mergeCell ref="B3:B4"/>
    <mergeCell ref="C3:C4"/>
    <mergeCell ref="D3:D4"/>
    <mergeCell ref="Q3:T3"/>
    <mergeCell ref="E6:E9"/>
    <mergeCell ref="F6:F9"/>
    <mergeCell ref="G6:G9"/>
    <mergeCell ref="H6:H9"/>
    <mergeCell ref="I6:I9"/>
    <mergeCell ref="J6:J9"/>
    <mergeCell ref="K6:K9"/>
    <mergeCell ref="E3:E4"/>
    <mergeCell ref="F3:H3"/>
    <mergeCell ref="D20:J20"/>
    <mergeCell ref="R20:S20"/>
    <mergeCell ref="N6:N9"/>
    <mergeCell ref="O6:O9"/>
    <mergeCell ref="L6:L9"/>
    <mergeCell ref="M6:M9"/>
    <mergeCell ref="T6:T9"/>
    <mergeCell ref="P6:P9"/>
    <mergeCell ref="Q6:Q9"/>
    <mergeCell ref="R6:R9"/>
    <mergeCell ref="S6:S9"/>
    <mergeCell ref="A6:A14"/>
    <mergeCell ref="B6:B14"/>
    <mergeCell ref="A15:A17"/>
    <mergeCell ref="B15:B17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E1">
      <selection activeCell="J3" sqref="J3:O3"/>
    </sheetView>
  </sheetViews>
  <sheetFormatPr defaultColWidth="8.00390625" defaultRowHeight="12.75"/>
  <cols>
    <col min="1" max="1" width="30.875" style="49" customWidth="1"/>
    <col min="2" max="2" width="12.00390625" style="49" customWidth="1"/>
    <col min="3" max="3" width="15.625" style="49" customWidth="1"/>
    <col min="4" max="4" width="12.875" style="51" customWidth="1"/>
    <col min="5" max="5" width="11.75390625" style="51" customWidth="1"/>
    <col min="6" max="6" width="13.625" style="51" customWidth="1"/>
    <col min="7" max="7" width="13.25390625" style="51" customWidth="1"/>
    <col min="8" max="8" width="11.25390625" style="51" customWidth="1"/>
    <col min="9" max="10" width="12.125" style="51" customWidth="1"/>
    <col min="11" max="11" width="10.75390625" style="51" bestFit="1" customWidth="1"/>
    <col min="12" max="12" width="12.125" style="51" customWidth="1"/>
    <col min="13" max="13" width="12.25390625" style="51" customWidth="1"/>
    <col min="14" max="14" width="10.25390625" style="51" customWidth="1"/>
    <col min="15" max="15" width="11.75390625" style="51" customWidth="1"/>
    <col min="16" max="16" width="14.25390625" style="49" customWidth="1"/>
    <col min="17" max="17" width="18.25390625" style="49" customWidth="1"/>
    <col min="18" max="16384" width="8.00390625" style="49" customWidth="1"/>
  </cols>
  <sheetData>
    <row r="1" spans="10:15" ht="15">
      <c r="J1" s="69"/>
      <c r="K1" s="69"/>
      <c r="L1" s="119" t="s">
        <v>222</v>
      </c>
      <c r="M1" s="119"/>
      <c r="N1" s="119"/>
      <c r="O1" s="119"/>
    </row>
    <row r="2" spans="8:15" ht="15">
      <c r="H2" s="120" t="s">
        <v>213</v>
      </c>
      <c r="I2" s="120"/>
      <c r="J2" s="120"/>
      <c r="K2" s="120"/>
      <c r="L2" s="120"/>
      <c r="M2" s="120"/>
      <c r="N2" s="120"/>
      <c r="O2" s="120"/>
    </row>
    <row r="3" spans="10:15" ht="15">
      <c r="J3" s="120" t="s">
        <v>223</v>
      </c>
      <c r="K3" s="120"/>
      <c r="L3" s="120"/>
      <c r="M3" s="120"/>
      <c r="N3" s="120"/>
      <c r="O3" s="120"/>
    </row>
    <row r="4" spans="1:16" ht="19.5" customHeight="1">
      <c r="A4" s="121" t="s">
        <v>215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5" s="73" customFormat="1" ht="14.25" customHeight="1">
      <c r="A5" s="117" t="s">
        <v>152</v>
      </c>
      <c r="B5" s="117" t="s">
        <v>191</v>
      </c>
      <c r="C5" s="117" t="s">
        <v>195</v>
      </c>
      <c r="D5" s="118" t="s">
        <v>71</v>
      </c>
      <c r="E5" s="125" t="s">
        <v>212</v>
      </c>
      <c r="F5" s="125"/>
      <c r="G5" s="125" t="s">
        <v>201</v>
      </c>
      <c r="H5" s="125"/>
      <c r="I5" s="125"/>
      <c r="J5" s="126" t="s">
        <v>196</v>
      </c>
      <c r="K5" s="126"/>
      <c r="L5" s="126"/>
      <c r="M5" s="126" t="s">
        <v>202</v>
      </c>
      <c r="N5" s="126"/>
      <c r="O5" s="126"/>
    </row>
    <row r="6" spans="1:15" ht="14.25" customHeight="1">
      <c r="A6" s="117"/>
      <c r="B6" s="117"/>
      <c r="C6" s="117"/>
      <c r="D6" s="118"/>
      <c r="E6" s="74" t="s">
        <v>185</v>
      </c>
      <c r="F6" s="74" t="s">
        <v>167</v>
      </c>
      <c r="G6" s="74" t="s">
        <v>71</v>
      </c>
      <c r="H6" s="74" t="s">
        <v>185</v>
      </c>
      <c r="I6" s="74" t="s">
        <v>167</v>
      </c>
      <c r="J6" s="74" t="s">
        <v>71</v>
      </c>
      <c r="K6" s="74" t="s">
        <v>185</v>
      </c>
      <c r="L6" s="74" t="s">
        <v>167</v>
      </c>
      <c r="M6" s="74" t="s">
        <v>71</v>
      </c>
      <c r="N6" s="74" t="s">
        <v>185</v>
      </c>
      <c r="O6" s="74" t="s">
        <v>167</v>
      </c>
    </row>
    <row r="7" spans="1:15" ht="16.5" customHeight="1">
      <c r="A7" s="77" t="s">
        <v>198</v>
      </c>
      <c r="B7" s="70"/>
      <c r="C7" s="78"/>
      <c r="D7" s="94"/>
      <c r="E7" s="79"/>
      <c r="F7" s="79"/>
      <c r="G7" s="79"/>
      <c r="H7" s="79"/>
      <c r="I7" s="79"/>
      <c r="J7" s="79"/>
      <c r="K7" s="79"/>
      <c r="L7" s="79"/>
      <c r="M7" s="72"/>
      <c r="N7" s="79"/>
      <c r="O7" s="79"/>
    </row>
    <row r="8" spans="1:15" ht="16.5" customHeight="1">
      <c r="A8" s="77" t="s">
        <v>129</v>
      </c>
      <c r="B8" s="41" t="s">
        <v>189</v>
      </c>
      <c r="C8" s="46"/>
      <c r="D8" s="45">
        <v>1332255.205</v>
      </c>
      <c r="E8" s="47">
        <v>2255.205</v>
      </c>
      <c r="F8" s="45">
        <v>1330000</v>
      </c>
      <c r="G8" s="45">
        <v>402255.205</v>
      </c>
      <c r="H8" s="47">
        <v>2255.205</v>
      </c>
      <c r="I8" s="42">
        <v>400000</v>
      </c>
      <c r="J8" s="42">
        <v>440000</v>
      </c>
      <c r="K8" s="41">
        <v>0</v>
      </c>
      <c r="L8" s="42">
        <v>440000</v>
      </c>
      <c r="M8" s="42">
        <v>490000</v>
      </c>
      <c r="N8" s="41">
        <v>0</v>
      </c>
      <c r="O8" s="42">
        <v>490000</v>
      </c>
    </row>
    <row r="9" spans="1:15" ht="87" customHeight="1">
      <c r="A9" s="77" t="s">
        <v>209</v>
      </c>
      <c r="B9" s="41" t="s">
        <v>187</v>
      </c>
      <c r="C9" s="41">
        <v>3000</v>
      </c>
      <c r="D9" s="45">
        <v>2255.205</v>
      </c>
      <c r="E9" s="47">
        <v>2255.205</v>
      </c>
      <c r="F9" s="45">
        <v>0</v>
      </c>
      <c r="G9" s="45">
        <v>2255.205</v>
      </c>
      <c r="H9" s="45">
        <v>2255.205</v>
      </c>
      <c r="I9" s="42"/>
      <c r="J9" s="42">
        <v>0</v>
      </c>
      <c r="K9" s="42"/>
      <c r="L9" s="42"/>
      <c r="M9" s="42">
        <v>0</v>
      </c>
      <c r="N9" s="42"/>
      <c r="O9" s="42"/>
    </row>
    <row r="10" spans="1:15" ht="16.5" customHeight="1">
      <c r="A10" s="77" t="s">
        <v>24</v>
      </c>
      <c r="B10" s="43"/>
      <c r="C10" s="43"/>
      <c r="D10" s="45">
        <v>49078</v>
      </c>
      <c r="E10" s="47">
        <v>49078</v>
      </c>
      <c r="F10" s="45">
        <v>0</v>
      </c>
      <c r="G10" s="45">
        <v>6842</v>
      </c>
      <c r="H10" s="45">
        <v>6842</v>
      </c>
      <c r="I10" s="45">
        <v>0</v>
      </c>
      <c r="J10" s="42">
        <v>16465</v>
      </c>
      <c r="K10" s="42">
        <v>16465</v>
      </c>
      <c r="L10" s="42">
        <v>0</v>
      </c>
      <c r="M10" s="42">
        <v>25771</v>
      </c>
      <c r="N10" s="42">
        <v>25771</v>
      </c>
      <c r="O10" s="42">
        <v>0</v>
      </c>
    </row>
    <row r="11" spans="1:15" ht="35.25" customHeight="1">
      <c r="A11" s="77" t="s">
        <v>193</v>
      </c>
      <c r="B11" s="41" t="s">
        <v>189</v>
      </c>
      <c r="C11" s="43">
        <v>37300</v>
      </c>
      <c r="D11" s="45">
        <v>10300</v>
      </c>
      <c r="E11" s="47">
        <v>10300</v>
      </c>
      <c r="F11" s="45">
        <v>0</v>
      </c>
      <c r="G11" s="45">
        <v>6842</v>
      </c>
      <c r="H11" s="45">
        <v>6842</v>
      </c>
      <c r="I11" s="42"/>
      <c r="J11" s="42">
        <v>3458</v>
      </c>
      <c r="K11" s="42">
        <v>3458</v>
      </c>
      <c r="L11" s="42"/>
      <c r="M11" s="42">
        <v>0</v>
      </c>
      <c r="N11" s="42"/>
      <c r="O11" s="42"/>
    </row>
    <row r="12" spans="1:15" ht="28.5" customHeight="1">
      <c r="A12" s="77" t="s">
        <v>203</v>
      </c>
      <c r="B12" s="41" t="s">
        <v>205</v>
      </c>
      <c r="C12" s="41">
        <v>49500</v>
      </c>
      <c r="D12" s="45">
        <v>18278</v>
      </c>
      <c r="E12" s="47">
        <v>18278</v>
      </c>
      <c r="F12" s="45">
        <v>0</v>
      </c>
      <c r="G12" s="45">
        <v>0</v>
      </c>
      <c r="H12" s="45"/>
      <c r="I12" s="42"/>
      <c r="J12" s="42">
        <v>8007</v>
      </c>
      <c r="K12" s="42">
        <v>8007</v>
      </c>
      <c r="L12" s="42"/>
      <c r="M12" s="42">
        <v>10271</v>
      </c>
      <c r="N12" s="42">
        <v>10271</v>
      </c>
      <c r="O12" s="42"/>
    </row>
    <row r="13" spans="1:15" ht="21.75" customHeight="1">
      <c r="A13" s="77" t="s">
        <v>216</v>
      </c>
      <c r="B13" s="41" t="s">
        <v>206</v>
      </c>
      <c r="C13" s="41">
        <v>34500</v>
      </c>
      <c r="D13" s="45">
        <v>20000</v>
      </c>
      <c r="E13" s="47">
        <v>20000</v>
      </c>
      <c r="F13" s="45">
        <v>0</v>
      </c>
      <c r="G13" s="45">
        <v>0</v>
      </c>
      <c r="H13" s="45">
        <v>0</v>
      </c>
      <c r="I13" s="42"/>
      <c r="J13" s="42">
        <v>5000</v>
      </c>
      <c r="K13" s="42">
        <v>5000</v>
      </c>
      <c r="L13" s="42"/>
      <c r="M13" s="42">
        <v>15000</v>
      </c>
      <c r="N13" s="42">
        <v>15000</v>
      </c>
      <c r="O13" s="42"/>
    </row>
    <row r="14" spans="1:15" ht="22.5" customHeight="1">
      <c r="A14" s="77" t="s">
        <v>204</v>
      </c>
      <c r="B14" s="41"/>
      <c r="C14" s="41">
        <v>34500</v>
      </c>
      <c r="D14" s="45">
        <v>500</v>
      </c>
      <c r="E14" s="47">
        <v>500</v>
      </c>
      <c r="F14" s="45">
        <v>0</v>
      </c>
      <c r="G14" s="45">
        <v>0</v>
      </c>
      <c r="H14" s="45"/>
      <c r="I14" s="42"/>
      <c r="J14" s="42">
        <v>0</v>
      </c>
      <c r="K14" s="42"/>
      <c r="L14" s="42"/>
      <c r="M14" s="42">
        <v>500</v>
      </c>
      <c r="N14" s="42">
        <v>500</v>
      </c>
      <c r="O14" s="42"/>
    </row>
    <row r="15" spans="1:16" ht="24.75" customHeight="1">
      <c r="A15" s="77" t="s">
        <v>188</v>
      </c>
      <c r="B15" s="41"/>
      <c r="C15" s="43"/>
      <c r="D15" s="45">
        <v>15048.6105</v>
      </c>
      <c r="E15" s="47">
        <v>15048.6105</v>
      </c>
      <c r="F15" s="45">
        <v>0</v>
      </c>
      <c r="G15" s="45">
        <v>6490.410500000001</v>
      </c>
      <c r="H15" s="45">
        <v>6490.410500000001</v>
      </c>
      <c r="I15" s="45">
        <v>0</v>
      </c>
      <c r="J15" s="42">
        <v>8158.2</v>
      </c>
      <c r="K15" s="42">
        <v>8158.2</v>
      </c>
      <c r="L15" s="42">
        <v>0</v>
      </c>
      <c r="M15" s="42">
        <v>400</v>
      </c>
      <c r="N15" s="42">
        <v>400</v>
      </c>
      <c r="O15" s="42">
        <v>0</v>
      </c>
      <c r="P15" s="51"/>
    </row>
    <row r="16" spans="1:16" ht="85.5" customHeight="1">
      <c r="A16" s="77" t="s">
        <v>199</v>
      </c>
      <c r="B16" s="42" t="s">
        <v>211</v>
      </c>
      <c r="C16" s="41">
        <v>13000</v>
      </c>
      <c r="D16" s="45">
        <v>5404.4025</v>
      </c>
      <c r="E16" s="47">
        <v>5404.4025</v>
      </c>
      <c r="F16" s="45"/>
      <c r="G16" s="45">
        <v>2246.2025000000003</v>
      </c>
      <c r="H16" s="45">
        <v>2246.2025000000003</v>
      </c>
      <c r="I16" s="42"/>
      <c r="J16" s="42">
        <v>3158.2</v>
      </c>
      <c r="K16" s="42">
        <v>3158.2</v>
      </c>
      <c r="L16" s="42"/>
      <c r="M16" s="42">
        <v>0</v>
      </c>
      <c r="N16" s="42"/>
      <c r="O16" s="42"/>
      <c r="P16" s="51"/>
    </row>
    <row r="17" spans="1:15" ht="48" customHeight="1">
      <c r="A17" s="77" t="s">
        <v>200</v>
      </c>
      <c r="B17" s="41">
        <v>2011</v>
      </c>
      <c r="C17" s="41">
        <v>12600</v>
      </c>
      <c r="D17" s="45">
        <v>9644.208</v>
      </c>
      <c r="E17" s="47">
        <v>9644.208</v>
      </c>
      <c r="F17" s="45">
        <v>0</v>
      </c>
      <c r="G17" s="45">
        <v>4244.2080000000005</v>
      </c>
      <c r="H17" s="45">
        <v>4244.2080000000005</v>
      </c>
      <c r="I17" s="42"/>
      <c r="J17" s="42">
        <v>5000</v>
      </c>
      <c r="K17" s="42">
        <v>5000</v>
      </c>
      <c r="L17" s="42"/>
      <c r="M17" s="42">
        <v>400</v>
      </c>
      <c r="N17" s="42">
        <v>400</v>
      </c>
      <c r="O17" s="42"/>
    </row>
    <row r="18" spans="1:15" ht="15.75" customHeight="1">
      <c r="A18" s="77" t="s">
        <v>28</v>
      </c>
      <c r="B18" s="41"/>
      <c r="C18" s="43">
        <v>70600</v>
      </c>
      <c r="D18" s="45">
        <v>22784</v>
      </c>
      <c r="E18" s="47">
        <v>22784</v>
      </c>
      <c r="F18" s="45">
        <v>0</v>
      </c>
      <c r="G18" s="45">
        <v>3654.2</v>
      </c>
      <c r="H18" s="45">
        <v>3654.2</v>
      </c>
      <c r="I18" s="45">
        <v>0</v>
      </c>
      <c r="J18" s="42">
        <v>10338.8</v>
      </c>
      <c r="K18" s="42">
        <v>10338.8</v>
      </c>
      <c r="L18" s="42">
        <v>0</v>
      </c>
      <c r="M18" s="42">
        <v>8791</v>
      </c>
      <c r="N18" s="42">
        <v>8791</v>
      </c>
      <c r="O18" s="42">
        <v>0</v>
      </c>
    </row>
    <row r="19" spans="1:15" ht="30" customHeight="1">
      <c r="A19" s="77" t="s">
        <v>194</v>
      </c>
      <c r="B19" s="41" t="s">
        <v>197</v>
      </c>
      <c r="C19" s="41">
        <v>5000</v>
      </c>
      <c r="D19" s="45">
        <v>3100</v>
      </c>
      <c r="E19" s="47">
        <v>3100</v>
      </c>
      <c r="F19" s="45">
        <v>0</v>
      </c>
      <c r="G19" s="45">
        <v>800</v>
      </c>
      <c r="H19" s="45">
        <v>800</v>
      </c>
      <c r="I19" s="42"/>
      <c r="J19" s="42">
        <v>800</v>
      </c>
      <c r="K19" s="42">
        <v>800</v>
      </c>
      <c r="L19" s="42"/>
      <c r="M19" s="42">
        <v>1500</v>
      </c>
      <c r="N19" s="42">
        <v>1500</v>
      </c>
      <c r="O19" s="42"/>
    </row>
    <row r="20" spans="1:15" ht="24.75" customHeight="1">
      <c r="A20" s="77" t="s">
        <v>208</v>
      </c>
      <c r="B20" s="41">
        <v>2011</v>
      </c>
      <c r="C20" s="42">
        <v>207.2</v>
      </c>
      <c r="D20" s="45">
        <v>207.2</v>
      </c>
      <c r="E20" s="47">
        <v>207.2</v>
      </c>
      <c r="F20" s="45">
        <v>0</v>
      </c>
      <c r="G20" s="45">
        <v>207.2</v>
      </c>
      <c r="H20" s="45">
        <v>207.2</v>
      </c>
      <c r="I20" s="42"/>
      <c r="J20" s="42">
        <v>0</v>
      </c>
      <c r="K20" s="42"/>
      <c r="L20" s="42"/>
      <c r="M20" s="42">
        <v>0</v>
      </c>
      <c r="N20" s="42"/>
      <c r="O20" s="42"/>
    </row>
    <row r="21" spans="1:15" ht="28.5" customHeight="1">
      <c r="A21" s="77" t="s">
        <v>190</v>
      </c>
      <c r="B21" s="41" t="s">
        <v>197</v>
      </c>
      <c r="C21" s="44">
        <v>45000</v>
      </c>
      <c r="D21" s="45">
        <v>11435.8</v>
      </c>
      <c r="E21" s="47">
        <v>11435.8</v>
      </c>
      <c r="F21" s="45">
        <v>0</v>
      </c>
      <c r="G21" s="45">
        <v>2000</v>
      </c>
      <c r="H21" s="45">
        <v>2000</v>
      </c>
      <c r="I21" s="42"/>
      <c r="J21" s="42">
        <v>5841.8</v>
      </c>
      <c r="K21" s="42">
        <v>5841.8</v>
      </c>
      <c r="L21" s="42"/>
      <c r="M21" s="42">
        <v>3594</v>
      </c>
      <c r="N21" s="42">
        <v>3594</v>
      </c>
      <c r="O21" s="42"/>
    </row>
    <row r="22" spans="1:17" ht="63.75" customHeight="1">
      <c r="A22" s="77" t="s">
        <v>207</v>
      </c>
      <c r="B22" s="41" t="s">
        <v>210</v>
      </c>
      <c r="C22" s="44">
        <v>20600</v>
      </c>
      <c r="D22" s="45">
        <v>8041</v>
      </c>
      <c r="E22" s="47">
        <v>8041</v>
      </c>
      <c r="F22" s="45">
        <v>0</v>
      </c>
      <c r="G22" s="45">
        <v>647</v>
      </c>
      <c r="H22" s="45">
        <v>647</v>
      </c>
      <c r="I22" s="42"/>
      <c r="J22" s="42">
        <v>3697</v>
      </c>
      <c r="K22" s="42">
        <v>3697</v>
      </c>
      <c r="L22" s="42"/>
      <c r="M22" s="42">
        <v>3697</v>
      </c>
      <c r="N22" s="42">
        <v>3697</v>
      </c>
      <c r="O22" s="42"/>
      <c r="Q22" s="85"/>
    </row>
    <row r="23" spans="1:17" ht="27" customHeight="1">
      <c r="A23" s="77" t="s">
        <v>20</v>
      </c>
      <c r="B23" s="41"/>
      <c r="C23" s="44"/>
      <c r="D23" s="45">
        <v>223.7</v>
      </c>
      <c r="E23" s="47">
        <v>223.7</v>
      </c>
      <c r="F23" s="45">
        <v>0</v>
      </c>
      <c r="G23" s="45">
        <v>223.7</v>
      </c>
      <c r="H23" s="45">
        <v>223.7</v>
      </c>
      <c r="I23" s="45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Q23" s="85"/>
    </row>
    <row r="24" spans="1:17" ht="63.75" customHeight="1">
      <c r="A24" s="77" t="s">
        <v>217</v>
      </c>
      <c r="B24" s="41"/>
      <c r="C24" s="44"/>
      <c r="D24" s="45">
        <v>223.7</v>
      </c>
      <c r="E24" s="47">
        <v>223.7</v>
      </c>
      <c r="F24" s="45">
        <v>0</v>
      </c>
      <c r="G24" s="45">
        <v>223.7</v>
      </c>
      <c r="H24" s="45">
        <v>223.7</v>
      </c>
      <c r="I24" s="42"/>
      <c r="J24" s="42">
        <v>0</v>
      </c>
      <c r="K24" s="42"/>
      <c r="L24" s="42"/>
      <c r="M24" s="42">
        <v>0</v>
      </c>
      <c r="N24" s="42"/>
      <c r="O24" s="42"/>
      <c r="Q24" s="85"/>
    </row>
    <row r="25" spans="1:15" ht="18" customHeight="1">
      <c r="A25" s="77" t="s">
        <v>186</v>
      </c>
      <c r="B25" s="43"/>
      <c r="C25" s="44"/>
      <c r="D25" s="45">
        <v>1419389.5155</v>
      </c>
      <c r="E25" s="45">
        <v>89389.5155</v>
      </c>
      <c r="F25" s="45">
        <v>1330000</v>
      </c>
      <c r="G25" s="45">
        <v>419465.51550000004</v>
      </c>
      <c r="H25" s="45">
        <v>19465.5155</v>
      </c>
      <c r="I25" s="45">
        <v>400000</v>
      </c>
      <c r="J25" s="45">
        <v>474962</v>
      </c>
      <c r="K25" s="45">
        <v>34962</v>
      </c>
      <c r="L25" s="45">
        <v>440000</v>
      </c>
      <c r="M25" s="45">
        <v>524962</v>
      </c>
      <c r="N25" s="45">
        <v>34962</v>
      </c>
      <c r="O25" s="45">
        <v>490000</v>
      </c>
    </row>
    <row r="26" spans="1:15" ht="26.25" customHeight="1">
      <c r="A26" s="122" t="s">
        <v>214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15" ht="27.75" customHeight="1">
      <c r="A27" s="38" t="s">
        <v>218</v>
      </c>
      <c r="B27" s="123" t="s">
        <v>219</v>
      </c>
      <c r="C27" s="123"/>
      <c r="D27" s="123"/>
      <c r="E27" s="40"/>
      <c r="F27" s="40"/>
      <c r="G27" s="124" t="s">
        <v>220</v>
      </c>
      <c r="H27" s="124"/>
      <c r="I27" s="124"/>
      <c r="J27" s="40"/>
      <c r="K27" s="40"/>
      <c r="L27" s="40"/>
      <c r="M27" s="40"/>
      <c r="N27" s="40"/>
      <c r="O27" s="40"/>
    </row>
    <row r="28" spans="1:15" ht="18" customHeight="1">
      <c r="A28" s="38"/>
      <c r="B28" s="123"/>
      <c r="C28" s="123"/>
      <c r="D28" s="123"/>
      <c r="E28" s="40"/>
      <c r="F28" s="40"/>
      <c r="G28" s="124"/>
      <c r="H28" s="124"/>
      <c r="I28" s="40"/>
      <c r="J28" s="40"/>
      <c r="K28" s="40"/>
      <c r="L28" s="40"/>
      <c r="M28" s="40"/>
      <c r="N28" s="40"/>
      <c r="O28" s="40"/>
    </row>
    <row r="29" spans="1:15" ht="18" customHeight="1">
      <c r="A29" s="38"/>
      <c r="B29" s="39"/>
      <c r="C29" s="39"/>
      <c r="D29" s="48"/>
      <c r="E29" s="40"/>
      <c r="F29" s="40"/>
      <c r="G29" s="69"/>
      <c r="H29" s="69"/>
      <c r="I29" s="40"/>
      <c r="J29" s="40"/>
      <c r="K29" s="40"/>
      <c r="L29" s="40"/>
      <c r="M29" s="40"/>
      <c r="N29" s="40"/>
      <c r="O29" s="40"/>
    </row>
    <row r="30" spans="1:15" ht="18" customHeight="1">
      <c r="A30" s="38"/>
      <c r="B30" s="39"/>
      <c r="C30" s="39"/>
      <c r="D30" s="48"/>
      <c r="E30" s="40"/>
      <c r="F30" s="40"/>
      <c r="G30" s="69"/>
      <c r="H30" s="69"/>
      <c r="I30" s="40"/>
      <c r="J30" s="40"/>
      <c r="K30" s="40"/>
      <c r="L30" s="40"/>
      <c r="M30" s="40"/>
      <c r="N30" s="40"/>
      <c r="O30" s="40"/>
    </row>
    <row r="31" spans="1:15" ht="18" customHeight="1">
      <c r="A31" s="38"/>
      <c r="B31" s="39"/>
      <c r="C31" s="39"/>
      <c r="D31" s="48"/>
      <c r="E31" s="48"/>
      <c r="F31" s="48"/>
      <c r="G31" s="48"/>
      <c r="H31" s="48"/>
      <c r="I31" s="48"/>
      <c r="J31" s="48"/>
      <c r="K31" s="40"/>
      <c r="L31" s="40"/>
      <c r="M31" s="40"/>
      <c r="N31" s="40"/>
      <c r="O31" s="40"/>
    </row>
    <row r="32" spans="1:15" ht="60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50"/>
    </row>
    <row r="33" ht="14.25">
      <c r="A33" s="49" t="s">
        <v>192</v>
      </c>
    </row>
  </sheetData>
  <sheetProtection/>
  <mergeCells count="17">
    <mergeCell ref="M5:O5"/>
    <mergeCell ref="A5:A6"/>
    <mergeCell ref="A26:O26"/>
    <mergeCell ref="B27:D27"/>
    <mergeCell ref="G27:I27"/>
    <mergeCell ref="B28:D28"/>
    <mergeCell ref="G28:H28"/>
    <mergeCell ref="B5:B6"/>
    <mergeCell ref="C5:C6"/>
    <mergeCell ref="D5:D6"/>
    <mergeCell ref="L1:O1"/>
    <mergeCell ref="H2:O2"/>
    <mergeCell ref="J3:O3"/>
    <mergeCell ref="A4:P4"/>
    <mergeCell ref="E5:F5"/>
    <mergeCell ref="G5:I5"/>
    <mergeCell ref="J5:L5"/>
  </mergeCells>
  <printOptions/>
  <pageMargins left="0.7874015748031497" right="0.1968503937007874" top="0.3937007874015748" bottom="0.5905511811023623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3">
      <selection activeCell="A13" sqref="A1:IV16384"/>
    </sheetView>
  </sheetViews>
  <sheetFormatPr defaultColWidth="8.00390625" defaultRowHeight="12.75"/>
  <cols>
    <col min="1" max="1" width="30.875" style="49" customWidth="1"/>
    <col min="2" max="2" width="12.00390625" style="49" customWidth="1"/>
    <col min="3" max="3" width="15.625" style="49" customWidth="1"/>
    <col min="4" max="4" width="12.875" style="54" customWidth="1"/>
    <col min="5" max="5" width="11.75390625" style="51" customWidth="1"/>
    <col min="6" max="6" width="13.625" style="51" customWidth="1"/>
    <col min="7" max="7" width="13.25390625" style="54" customWidth="1"/>
    <col min="8" max="8" width="11.25390625" style="51" customWidth="1"/>
    <col min="9" max="9" width="12.125" style="51" customWidth="1"/>
    <col min="10" max="10" width="12.125" style="64" customWidth="1"/>
    <col min="11" max="11" width="10.75390625" style="51" bestFit="1" customWidth="1"/>
    <col min="12" max="12" width="12.125" style="51" customWidth="1"/>
    <col min="13" max="13" width="12.25390625" style="54" customWidth="1"/>
    <col min="14" max="14" width="10.25390625" style="51" customWidth="1"/>
    <col min="15" max="15" width="11.75390625" style="51" customWidth="1"/>
    <col min="16" max="16" width="14.25390625" style="49" customWidth="1"/>
    <col min="17" max="17" width="18.25390625" style="49" customWidth="1"/>
    <col min="18" max="16384" width="8.00390625" style="49" customWidth="1"/>
  </cols>
  <sheetData>
    <row r="1" spans="10:15" ht="15">
      <c r="J1" s="68"/>
      <c r="K1" s="69"/>
      <c r="L1" s="119" t="s">
        <v>222</v>
      </c>
      <c r="M1" s="119"/>
      <c r="N1" s="119"/>
      <c r="O1" s="119"/>
    </row>
    <row r="2" spans="8:15" ht="15">
      <c r="H2" s="120" t="s">
        <v>213</v>
      </c>
      <c r="I2" s="120"/>
      <c r="J2" s="120"/>
      <c r="K2" s="120"/>
      <c r="L2" s="120"/>
      <c r="M2" s="120"/>
      <c r="N2" s="120"/>
      <c r="O2" s="120"/>
    </row>
    <row r="3" spans="10:15" ht="15">
      <c r="J3" s="120" t="s">
        <v>221</v>
      </c>
      <c r="K3" s="120"/>
      <c r="L3" s="120"/>
      <c r="M3" s="120"/>
      <c r="N3" s="120"/>
      <c r="O3" s="120"/>
    </row>
    <row r="4" spans="1:16" ht="19.5" customHeight="1">
      <c r="A4" s="121" t="s">
        <v>215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5" s="73" customFormat="1" ht="14.25" customHeight="1">
      <c r="A5" s="117" t="s">
        <v>152</v>
      </c>
      <c r="B5" s="117" t="s">
        <v>191</v>
      </c>
      <c r="C5" s="117" t="s">
        <v>195</v>
      </c>
      <c r="D5" s="127" t="s">
        <v>71</v>
      </c>
      <c r="E5" s="125" t="s">
        <v>212</v>
      </c>
      <c r="F5" s="125"/>
      <c r="G5" s="125" t="s">
        <v>201</v>
      </c>
      <c r="H5" s="125"/>
      <c r="I5" s="125"/>
      <c r="J5" s="126" t="s">
        <v>196</v>
      </c>
      <c r="K5" s="126"/>
      <c r="L5" s="126"/>
      <c r="M5" s="126" t="s">
        <v>202</v>
      </c>
      <c r="N5" s="126"/>
      <c r="O5" s="126"/>
    </row>
    <row r="6" spans="1:15" ht="14.25" customHeight="1">
      <c r="A6" s="117"/>
      <c r="B6" s="117"/>
      <c r="C6" s="117"/>
      <c r="D6" s="127"/>
      <c r="E6" s="74" t="s">
        <v>185</v>
      </c>
      <c r="F6" s="74" t="s">
        <v>167</v>
      </c>
      <c r="G6" s="75" t="s">
        <v>71</v>
      </c>
      <c r="H6" s="74" t="s">
        <v>185</v>
      </c>
      <c r="I6" s="74" t="s">
        <v>167</v>
      </c>
      <c r="J6" s="76" t="s">
        <v>71</v>
      </c>
      <c r="K6" s="74" t="s">
        <v>185</v>
      </c>
      <c r="L6" s="74" t="s">
        <v>167</v>
      </c>
      <c r="M6" s="75" t="s">
        <v>71</v>
      </c>
      <c r="N6" s="74" t="s">
        <v>185</v>
      </c>
      <c r="O6" s="74" t="s">
        <v>167</v>
      </c>
    </row>
    <row r="7" spans="1:15" ht="16.5" customHeight="1">
      <c r="A7" s="77" t="s">
        <v>198</v>
      </c>
      <c r="B7" s="70"/>
      <c r="C7" s="78"/>
      <c r="D7" s="71"/>
      <c r="E7" s="79"/>
      <c r="F7" s="79"/>
      <c r="G7" s="80"/>
      <c r="H7" s="79"/>
      <c r="I7" s="79"/>
      <c r="J7" s="81"/>
      <c r="K7" s="79"/>
      <c r="L7" s="79"/>
      <c r="M7" s="82"/>
      <c r="N7" s="79"/>
      <c r="O7" s="79"/>
    </row>
    <row r="8" spans="1:15" s="84" customFormat="1" ht="16.5" customHeight="1">
      <c r="A8" s="83" t="s">
        <v>129</v>
      </c>
      <c r="B8" s="55" t="s">
        <v>189</v>
      </c>
      <c r="C8" s="56"/>
      <c r="D8" s="52">
        <f>E8+F8</f>
        <v>1332255.205</v>
      </c>
      <c r="E8" s="57">
        <f>H8+K8+N8</f>
        <v>2255.205</v>
      </c>
      <c r="F8" s="52">
        <v>1330000</v>
      </c>
      <c r="G8" s="52">
        <f>H8+I8</f>
        <v>402255.205</v>
      </c>
      <c r="H8" s="57">
        <f>H9</f>
        <v>2255.205</v>
      </c>
      <c r="I8" s="58">
        <v>400000</v>
      </c>
      <c r="J8" s="62">
        <v>440000</v>
      </c>
      <c r="K8" s="55">
        <v>0</v>
      </c>
      <c r="L8" s="58">
        <v>440000</v>
      </c>
      <c r="M8" s="58">
        <v>490000</v>
      </c>
      <c r="N8" s="55">
        <v>0</v>
      </c>
      <c r="O8" s="58">
        <v>490000</v>
      </c>
    </row>
    <row r="9" spans="1:15" ht="87" customHeight="1">
      <c r="A9" s="77" t="s">
        <v>209</v>
      </c>
      <c r="B9" s="41" t="s">
        <v>187</v>
      </c>
      <c r="C9" s="41">
        <v>3000</v>
      </c>
      <c r="D9" s="52">
        <f aca="true" t="shared" si="0" ref="D9:D24">E9+F9</f>
        <v>2255.205</v>
      </c>
      <c r="E9" s="57">
        <f aca="true" t="shared" si="1" ref="E9:E24">H9+K9+N9</f>
        <v>2255.205</v>
      </c>
      <c r="F9" s="45">
        <v>0</v>
      </c>
      <c r="G9" s="52">
        <f aca="true" t="shared" si="2" ref="G9:G24">H9+I9</f>
        <v>2255.205</v>
      </c>
      <c r="H9" s="95">
        <f>2261.6-6.395</f>
        <v>2255.205</v>
      </c>
      <c r="I9" s="42"/>
      <c r="J9" s="62">
        <v>0</v>
      </c>
      <c r="K9" s="42"/>
      <c r="L9" s="42"/>
      <c r="M9" s="58">
        <v>0</v>
      </c>
      <c r="N9" s="42"/>
      <c r="O9" s="42"/>
    </row>
    <row r="10" spans="1:15" s="84" customFormat="1" ht="16.5" customHeight="1">
      <c r="A10" s="83" t="s">
        <v>24</v>
      </c>
      <c r="B10" s="59"/>
      <c r="C10" s="59"/>
      <c r="D10" s="52">
        <f aca="true" t="shared" si="3" ref="D10:I10">SUM(D11:D14)</f>
        <v>49078</v>
      </c>
      <c r="E10" s="57">
        <f t="shared" si="1"/>
        <v>49078</v>
      </c>
      <c r="F10" s="52">
        <f t="shared" si="3"/>
        <v>0</v>
      </c>
      <c r="G10" s="52">
        <f t="shared" si="3"/>
        <v>6842</v>
      </c>
      <c r="H10" s="52">
        <f t="shared" si="3"/>
        <v>6842</v>
      </c>
      <c r="I10" s="52">
        <f t="shared" si="3"/>
        <v>0</v>
      </c>
      <c r="J10" s="62">
        <v>16465</v>
      </c>
      <c r="K10" s="58">
        <v>16465</v>
      </c>
      <c r="L10" s="58">
        <v>0</v>
      </c>
      <c r="M10" s="58">
        <v>25771</v>
      </c>
      <c r="N10" s="58">
        <v>25771</v>
      </c>
      <c r="O10" s="58">
        <v>0</v>
      </c>
    </row>
    <row r="11" spans="1:15" ht="35.25" customHeight="1">
      <c r="A11" s="77" t="s">
        <v>193</v>
      </c>
      <c r="B11" s="41" t="s">
        <v>189</v>
      </c>
      <c r="C11" s="43">
        <v>37300</v>
      </c>
      <c r="D11" s="52">
        <f t="shared" si="0"/>
        <v>10300</v>
      </c>
      <c r="E11" s="57">
        <f t="shared" si="1"/>
        <v>10300</v>
      </c>
      <c r="F11" s="45">
        <v>0</v>
      </c>
      <c r="G11" s="52">
        <f t="shared" si="2"/>
        <v>6842</v>
      </c>
      <c r="H11" s="45">
        <v>6842</v>
      </c>
      <c r="I11" s="42"/>
      <c r="J11" s="62">
        <v>3458</v>
      </c>
      <c r="K11" s="42">
        <v>3458</v>
      </c>
      <c r="L11" s="42"/>
      <c r="M11" s="58">
        <v>0</v>
      </c>
      <c r="N11" s="42"/>
      <c r="O11" s="42"/>
    </row>
    <row r="12" spans="1:15" ht="28.5" customHeight="1">
      <c r="A12" s="77" t="s">
        <v>203</v>
      </c>
      <c r="B12" s="41" t="s">
        <v>205</v>
      </c>
      <c r="C12" s="41">
        <v>49500</v>
      </c>
      <c r="D12" s="52">
        <f t="shared" si="0"/>
        <v>18278</v>
      </c>
      <c r="E12" s="57">
        <f t="shared" si="1"/>
        <v>18278</v>
      </c>
      <c r="F12" s="45">
        <v>0</v>
      </c>
      <c r="G12" s="52">
        <f t="shared" si="2"/>
        <v>0</v>
      </c>
      <c r="H12" s="45"/>
      <c r="I12" s="42"/>
      <c r="J12" s="62">
        <v>8007</v>
      </c>
      <c r="K12" s="42">
        <v>8007</v>
      </c>
      <c r="L12" s="42"/>
      <c r="M12" s="58">
        <v>10271</v>
      </c>
      <c r="N12" s="42">
        <v>10271</v>
      </c>
      <c r="O12" s="42"/>
    </row>
    <row r="13" spans="1:15" ht="21.75" customHeight="1">
      <c r="A13" s="77" t="s">
        <v>216</v>
      </c>
      <c r="B13" s="41" t="s">
        <v>206</v>
      </c>
      <c r="C13" s="41">
        <v>34500</v>
      </c>
      <c r="D13" s="52">
        <f t="shared" si="0"/>
        <v>20000</v>
      </c>
      <c r="E13" s="57">
        <f t="shared" si="1"/>
        <v>20000</v>
      </c>
      <c r="F13" s="45">
        <v>0</v>
      </c>
      <c r="G13" s="52">
        <f t="shared" si="2"/>
        <v>0</v>
      </c>
      <c r="H13" s="45">
        <v>0</v>
      </c>
      <c r="I13" s="42"/>
      <c r="J13" s="62">
        <v>5000</v>
      </c>
      <c r="K13" s="42">
        <v>5000</v>
      </c>
      <c r="L13" s="42"/>
      <c r="M13" s="58">
        <v>15000</v>
      </c>
      <c r="N13" s="42">
        <v>15000</v>
      </c>
      <c r="O13" s="42"/>
    </row>
    <row r="14" spans="1:15" ht="22.5" customHeight="1">
      <c r="A14" s="77" t="s">
        <v>204</v>
      </c>
      <c r="B14" s="41"/>
      <c r="C14" s="41">
        <v>34500</v>
      </c>
      <c r="D14" s="52">
        <f t="shared" si="0"/>
        <v>500</v>
      </c>
      <c r="E14" s="57">
        <f t="shared" si="1"/>
        <v>500</v>
      </c>
      <c r="F14" s="45">
        <v>0</v>
      </c>
      <c r="G14" s="52">
        <f t="shared" si="2"/>
        <v>0</v>
      </c>
      <c r="H14" s="45"/>
      <c r="I14" s="42"/>
      <c r="J14" s="62">
        <v>0</v>
      </c>
      <c r="K14" s="42"/>
      <c r="L14" s="42"/>
      <c r="M14" s="58">
        <v>500</v>
      </c>
      <c r="N14" s="42">
        <v>500</v>
      </c>
      <c r="O14" s="42"/>
    </row>
    <row r="15" spans="1:16" s="84" customFormat="1" ht="24.75" customHeight="1">
      <c r="A15" s="83" t="s">
        <v>188</v>
      </c>
      <c r="B15" s="55"/>
      <c r="C15" s="59"/>
      <c r="D15" s="52">
        <f aca="true" t="shared" si="4" ref="D15:I15">SUM(D16:D17)</f>
        <v>15048.6105</v>
      </c>
      <c r="E15" s="57">
        <f t="shared" si="1"/>
        <v>15048.6105</v>
      </c>
      <c r="F15" s="52">
        <f t="shared" si="4"/>
        <v>0</v>
      </c>
      <c r="G15" s="52">
        <f t="shared" si="4"/>
        <v>6490.410500000001</v>
      </c>
      <c r="H15" s="52">
        <f t="shared" si="4"/>
        <v>6490.410500000001</v>
      </c>
      <c r="I15" s="52">
        <f t="shared" si="4"/>
        <v>0</v>
      </c>
      <c r="J15" s="62">
        <v>8158.2</v>
      </c>
      <c r="K15" s="58">
        <v>8158.2</v>
      </c>
      <c r="L15" s="58">
        <v>0</v>
      </c>
      <c r="M15" s="58">
        <v>400</v>
      </c>
      <c r="N15" s="58">
        <v>400</v>
      </c>
      <c r="O15" s="58">
        <v>0</v>
      </c>
      <c r="P15" s="54"/>
    </row>
    <row r="16" spans="1:16" ht="85.5" customHeight="1">
      <c r="A16" s="77" t="s">
        <v>199</v>
      </c>
      <c r="B16" s="42" t="s">
        <v>211</v>
      </c>
      <c r="C16" s="41">
        <v>13000</v>
      </c>
      <c r="D16" s="52">
        <f t="shared" si="0"/>
        <v>5404.4025</v>
      </c>
      <c r="E16" s="57">
        <f t="shared" si="1"/>
        <v>5404.4025</v>
      </c>
      <c r="F16" s="45"/>
      <c r="G16" s="52">
        <f t="shared" si="2"/>
        <v>2246.2025000000003</v>
      </c>
      <c r="H16" s="95">
        <v>2246.2025000000003</v>
      </c>
      <c r="I16" s="42"/>
      <c r="J16" s="62">
        <v>3158.2</v>
      </c>
      <c r="K16" s="42">
        <v>3158.2</v>
      </c>
      <c r="L16" s="42"/>
      <c r="M16" s="58">
        <v>0</v>
      </c>
      <c r="N16" s="42"/>
      <c r="O16" s="42"/>
      <c r="P16" s="51"/>
    </row>
    <row r="17" spans="1:15" ht="48" customHeight="1">
      <c r="A17" s="77" t="s">
        <v>200</v>
      </c>
      <c r="B17" s="41">
        <v>2011</v>
      </c>
      <c r="C17" s="41">
        <v>12600</v>
      </c>
      <c r="D17" s="52">
        <f t="shared" si="0"/>
        <v>9644.208</v>
      </c>
      <c r="E17" s="57">
        <f t="shared" si="1"/>
        <v>9644.208</v>
      </c>
      <c r="F17" s="45">
        <v>0</v>
      </c>
      <c r="G17" s="52">
        <f t="shared" si="2"/>
        <v>4244.2080000000005</v>
      </c>
      <c r="H17" s="95">
        <f>1705.208+2639-100</f>
        <v>4244.2080000000005</v>
      </c>
      <c r="I17" s="42"/>
      <c r="J17" s="62">
        <v>5000</v>
      </c>
      <c r="K17" s="42">
        <v>5000</v>
      </c>
      <c r="L17" s="42"/>
      <c r="M17" s="58">
        <v>400</v>
      </c>
      <c r="N17" s="42">
        <v>400</v>
      </c>
      <c r="O17" s="42"/>
    </row>
    <row r="18" spans="1:15" s="84" customFormat="1" ht="15.75" customHeight="1">
      <c r="A18" s="83" t="s">
        <v>28</v>
      </c>
      <c r="B18" s="55"/>
      <c r="C18" s="59">
        <v>70600</v>
      </c>
      <c r="D18" s="52">
        <f aca="true" t="shared" si="5" ref="D18:I18">SUM(D19:D22)</f>
        <v>22784</v>
      </c>
      <c r="E18" s="57">
        <f t="shared" si="1"/>
        <v>22784</v>
      </c>
      <c r="F18" s="52">
        <f t="shared" si="5"/>
        <v>0</v>
      </c>
      <c r="G18" s="52">
        <f t="shared" si="5"/>
        <v>3654.2</v>
      </c>
      <c r="H18" s="52">
        <f t="shared" si="5"/>
        <v>3654.2</v>
      </c>
      <c r="I18" s="52">
        <f t="shared" si="5"/>
        <v>0</v>
      </c>
      <c r="J18" s="62">
        <v>10338.8</v>
      </c>
      <c r="K18" s="58">
        <v>10338.8</v>
      </c>
      <c r="L18" s="58">
        <v>0</v>
      </c>
      <c r="M18" s="58">
        <v>8791</v>
      </c>
      <c r="N18" s="58">
        <v>8791</v>
      </c>
      <c r="O18" s="58">
        <v>0</v>
      </c>
    </row>
    <row r="19" spans="1:15" ht="30" customHeight="1">
      <c r="A19" s="77" t="s">
        <v>194</v>
      </c>
      <c r="B19" s="41" t="s">
        <v>197</v>
      </c>
      <c r="C19" s="41">
        <v>5000</v>
      </c>
      <c r="D19" s="52">
        <f t="shared" si="0"/>
        <v>3100</v>
      </c>
      <c r="E19" s="57">
        <f t="shared" si="1"/>
        <v>3100</v>
      </c>
      <c r="F19" s="45">
        <v>0</v>
      </c>
      <c r="G19" s="52">
        <f t="shared" si="2"/>
        <v>800</v>
      </c>
      <c r="H19" s="45">
        <v>800</v>
      </c>
      <c r="I19" s="42"/>
      <c r="J19" s="62">
        <v>800</v>
      </c>
      <c r="K19" s="42">
        <v>800</v>
      </c>
      <c r="L19" s="42"/>
      <c r="M19" s="58">
        <v>1500</v>
      </c>
      <c r="N19" s="42">
        <v>1500</v>
      </c>
      <c r="O19" s="42"/>
    </row>
    <row r="20" spans="1:15" ht="24.75" customHeight="1">
      <c r="A20" s="77" t="s">
        <v>208</v>
      </c>
      <c r="B20" s="41">
        <v>2011</v>
      </c>
      <c r="C20" s="42">
        <v>207.2</v>
      </c>
      <c r="D20" s="52">
        <f t="shared" si="0"/>
        <v>207.2</v>
      </c>
      <c r="E20" s="57">
        <f t="shared" si="1"/>
        <v>207.2</v>
      </c>
      <c r="F20" s="45">
        <v>0</v>
      </c>
      <c r="G20" s="52">
        <f t="shared" si="2"/>
        <v>207.2</v>
      </c>
      <c r="H20" s="45">
        <v>207.2</v>
      </c>
      <c r="I20" s="42"/>
      <c r="J20" s="62">
        <v>0</v>
      </c>
      <c r="K20" s="42"/>
      <c r="L20" s="42"/>
      <c r="M20" s="58">
        <v>0</v>
      </c>
      <c r="N20" s="42"/>
      <c r="O20" s="42"/>
    </row>
    <row r="21" spans="1:15" ht="28.5" customHeight="1">
      <c r="A21" s="77" t="s">
        <v>190</v>
      </c>
      <c r="B21" s="41" t="s">
        <v>197</v>
      </c>
      <c r="C21" s="44">
        <v>45000</v>
      </c>
      <c r="D21" s="52">
        <f t="shared" si="0"/>
        <v>11435.8</v>
      </c>
      <c r="E21" s="57">
        <f t="shared" si="1"/>
        <v>11435.8</v>
      </c>
      <c r="F21" s="45">
        <v>0</v>
      </c>
      <c r="G21" s="52">
        <f t="shared" si="2"/>
        <v>2000</v>
      </c>
      <c r="H21" s="45">
        <v>2000</v>
      </c>
      <c r="I21" s="42"/>
      <c r="J21" s="62">
        <v>5841.8</v>
      </c>
      <c r="K21" s="42">
        <v>5841.8</v>
      </c>
      <c r="L21" s="42"/>
      <c r="M21" s="58">
        <v>3594</v>
      </c>
      <c r="N21" s="42">
        <v>3594</v>
      </c>
      <c r="O21" s="42"/>
    </row>
    <row r="22" spans="1:17" ht="63.75" customHeight="1">
      <c r="A22" s="77" t="s">
        <v>207</v>
      </c>
      <c r="B22" s="41" t="s">
        <v>210</v>
      </c>
      <c r="C22" s="44">
        <v>20600</v>
      </c>
      <c r="D22" s="52">
        <f t="shared" si="0"/>
        <v>8041</v>
      </c>
      <c r="E22" s="57">
        <f t="shared" si="1"/>
        <v>8041</v>
      </c>
      <c r="F22" s="45">
        <v>0</v>
      </c>
      <c r="G22" s="52">
        <f t="shared" si="2"/>
        <v>647</v>
      </c>
      <c r="H22" s="45">
        <v>647</v>
      </c>
      <c r="I22" s="42"/>
      <c r="J22" s="62">
        <v>3697</v>
      </c>
      <c r="K22" s="42">
        <v>3697</v>
      </c>
      <c r="L22" s="42"/>
      <c r="M22" s="58">
        <v>3697</v>
      </c>
      <c r="N22" s="42">
        <v>3697</v>
      </c>
      <c r="O22" s="42"/>
      <c r="Q22" s="85"/>
    </row>
    <row r="23" spans="1:17" s="84" customFormat="1" ht="27" customHeight="1">
      <c r="A23" s="83" t="s">
        <v>20</v>
      </c>
      <c r="B23" s="55"/>
      <c r="C23" s="60"/>
      <c r="D23" s="52">
        <f aca="true" t="shared" si="6" ref="D23:I23">SUM(D24)</f>
        <v>223.7</v>
      </c>
      <c r="E23" s="57">
        <f t="shared" si="1"/>
        <v>223.7</v>
      </c>
      <c r="F23" s="52">
        <f t="shared" si="6"/>
        <v>0</v>
      </c>
      <c r="G23" s="52">
        <f t="shared" si="6"/>
        <v>223.7</v>
      </c>
      <c r="H23" s="52">
        <f t="shared" si="6"/>
        <v>223.7</v>
      </c>
      <c r="I23" s="52">
        <f t="shared" si="6"/>
        <v>0</v>
      </c>
      <c r="J23" s="62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Q23" s="86"/>
    </row>
    <row r="24" spans="1:17" ht="63.75" customHeight="1">
      <c r="A24" s="77" t="s">
        <v>217</v>
      </c>
      <c r="B24" s="41"/>
      <c r="C24" s="44"/>
      <c r="D24" s="52">
        <f t="shared" si="0"/>
        <v>223.7</v>
      </c>
      <c r="E24" s="57">
        <f t="shared" si="1"/>
        <v>223.7</v>
      </c>
      <c r="F24" s="45">
        <v>0</v>
      </c>
      <c r="G24" s="52">
        <f t="shared" si="2"/>
        <v>223.7</v>
      </c>
      <c r="H24" s="45">
        <f>300-76.3</f>
        <v>223.7</v>
      </c>
      <c r="I24" s="42"/>
      <c r="J24" s="62">
        <v>0</v>
      </c>
      <c r="K24" s="42"/>
      <c r="L24" s="42"/>
      <c r="M24" s="58">
        <v>0</v>
      </c>
      <c r="N24" s="42"/>
      <c r="O24" s="42"/>
      <c r="Q24" s="85"/>
    </row>
    <row r="25" spans="1:15" s="88" customFormat="1" ht="18" customHeight="1">
      <c r="A25" s="87" t="s">
        <v>186</v>
      </c>
      <c r="B25" s="65"/>
      <c r="C25" s="66"/>
      <c r="D25" s="67">
        <f>E25+F25</f>
        <v>1419389.5155</v>
      </c>
      <c r="E25" s="67">
        <f aca="true" t="shared" si="7" ref="E25:O25">E8+E10+E15+E18+E23</f>
        <v>89389.5155</v>
      </c>
      <c r="F25" s="67">
        <f t="shared" si="7"/>
        <v>1330000</v>
      </c>
      <c r="G25" s="67">
        <f t="shared" si="7"/>
        <v>419465.51550000004</v>
      </c>
      <c r="H25" s="67">
        <f>H8+H10+H15+H18+H23</f>
        <v>19465.5155</v>
      </c>
      <c r="I25" s="67">
        <f t="shared" si="7"/>
        <v>400000</v>
      </c>
      <c r="J25" s="67">
        <f t="shared" si="7"/>
        <v>474962</v>
      </c>
      <c r="K25" s="67">
        <f t="shared" si="7"/>
        <v>34962</v>
      </c>
      <c r="L25" s="67">
        <f t="shared" si="7"/>
        <v>440000</v>
      </c>
      <c r="M25" s="67">
        <f t="shared" si="7"/>
        <v>524962</v>
      </c>
      <c r="N25" s="67">
        <f t="shared" si="7"/>
        <v>34962</v>
      </c>
      <c r="O25" s="67">
        <f t="shared" si="7"/>
        <v>490000</v>
      </c>
    </row>
    <row r="26" spans="1:15" ht="26.25" customHeight="1">
      <c r="A26" s="122" t="s">
        <v>214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15" ht="27.75" customHeight="1">
      <c r="A27" s="38" t="s">
        <v>218</v>
      </c>
      <c r="B27" s="123" t="s">
        <v>219</v>
      </c>
      <c r="C27" s="123"/>
      <c r="D27" s="123"/>
      <c r="E27" s="40"/>
      <c r="F27" s="40"/>
      <c r="G27" s="124" t="s">
        <v>220</v>
      </c>
      <c r="H27" s="124"/>
      <c r="I27" s="124"/>
      <c r="J27" s="63"/>
      <c r="K27" s="40"/>
      <c r="L27" s="40"/>
      <c r="M27" s="61"/>
      <c r="N27" s="40"/>
      <c r="O27" s="40"/>
    </row>
    <row r="28" spans="1:15" ht="18" customHeight="1">
      <c r="A28" s="38"/>
      <c r="B28" s="123"/>
      <c r="C28" s="123"/>
      <c r="D28" s="123"/>
      <c r="E28" s="40"/>
      <c r="F28" s="40"/>
      <c r="G28" s="124"/>
      <c r="H28" s="124"/>
      <c r="I28" s="40"/>
      <c r="J28" s="63"/>
      <c r="K28" s="40"/>
      <c r="L28" s="40"/>
      <c r="M28" s="61"/>
      <c r="N28" s="40"/>
      <c r="O28" s="40"/>
    </row>
    <row r="29" spans="1:15" ht="18" customHeight="1">
      <c r="A29" s="38"/>
      <c r="B29" s="39"/>
      <c r="C29" s="39"/>
      <c r="D29" s="53"/>
      <c r="E29" s="40"/>
      <c r="F29" s="40"/>
      <c r="G29" s="89"/>
      <c r="H29" s="69"/>
      <c r="I29" s="40"/>
      <c r="J29" s="63"/>
      <c r="K29" s="40"/>
      <c r="L29" s="40"/>
      <c r="M29" s="61"/>
      <c r="N29" s="40"/>
      <c r="O29" s="40"/>
    </row>
    <row r="30" spans="1:15" ht="18" customHeight="1">
      <c r="A30" s="38"/>
      <c r="B30" s="39"/>
      <c r="C30" s="39"/>
      <c r="D30" s="53"/>
      <c r="E30" s="40"/>
      <c r="F30" s="40"/>
      <c r="G30" s="89"/>
      <c r="H30" s="69"/>
      <c r="I30" s="40"/>
      <c r="J30" s="63"/>
      <c r="K30" s="40"/>
      <c r="L30" s="40"/>
      <c r="M30" s="61"/>
      <c r="N30" s="40"/>
      <c r="O30" s="40"/>
    </row>
    <row r="31" spans="1:15" ht="18" customHeight="1">
      <c r="A31" s="38"/>
      <c r="B31" s="39"/>
      <c r="C31" s="39"/>
      <c r="D31" s="53"/>
      <c r="E31" s="48"/>
      <c r="F31" s="48"/>
      <c r="G31" s="53"/>
      <c r="H31" s="48"/>
      <c r="I31" s="48"/>
      <c r="J31" s="90"/>
      <c r="K31" s="40"/>
      <c r="L31" s="40"/>
      <c r="M31" s="61"/>
      <c r="N31" s="40"/>
      <c r="O31" s="40"/>
    </row>
    <row r="32" spans="1:15" ht="60.75" customHeight="1">
      <c r="A32" s="91"/>
      <c r="B32" s="91"/>
      <c r="C32" s="91"/>
      <c r="D32" s="92"/>
      <c r="E32" s="91"/>
      <c r="F32" s="91"/>
      <c r="G32" s="92"/>
      <c r="H32" s="91"/>
      <c r="I32" s="91"/>
      <c r="J32" s="93"/>
      <c r="K32" s="91"/>
      <c r="L32" s="91"/>
      <c r="M32" s="92"/>
      <c r="N32" s="91"/>
      <c r="O32" s="50"/>
    </row>
    <row r="33" ht="14.25">
      <c r="A33" s="49" t="s">
        <v>192</v>
      </c>
    </row>
  </sheetData>
  <sheetProtection/>
  <mergeCells count="17">
    <mergeCell ref="B28:D28"/>
    <mergeCell ref="G28:H28"/>
    <mergeCell ref="L1:O1"/>
    <mergeCell ref="H2:O2"/>
    <mergeCell ref="J3:O3"/>
    <mergeCell ref="M5:O5"/>
    <mergeCell ref="A4:P4"/>
    <mergeCell ref="A5:A6"/>
    <mergeCell ref="B5:B6"/>
    <mergeCell ref="C5:C6"/>
    <mergeCell ref="G5:I5"/>
    <mergeCell ref="J5:L5"/>
    <mergeCell ref="B27:D27"/>
    <mergeCell ref="G27:I27"/>
    <mergeCell ref="A26:O26"/>
    <mergeCell ref="D5:D6"/>
    <mergeCell ref="E5:F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datsyk</cp:lastModifiedBy>
  <cp:lastPrinted>2011-12-13T07:16:31Z</cp:lastPrinted>
  <dcterms:created xsi:type="dcterms:W3CDTF">2006-11-07T07:03:30Z</dcterms:created>
  <dcterms:modified xsi:type="dcterms:W3CDTF">2011-12-22T08:56:08Z</dcterms:modified>
  <cp:category/>
  <cp:version/>
  <cp:contentType/>
  <cp:contentStatus/>
</cp:coreProperties>
</file>